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695" windowHeight="7770"/>
  </bookViews>
  <sheets>
    <sheet name="Physical attributes" sheetId="6" r:id="rId1"/>
    <sheet name="Use" sheetId="7" r:id="rId2"/>
    <sheet name="Costs" sheetId="8" r:id="rId3"/>
    <sheet name="Future development" sheetId="9" r:id="rId4"/>
  </sheets>
  <definedNames>
    <definedName name="_xlnm.Print_Area" localSheetId="2">Costs!$A$1:$M$44</definedName>
    <definedName name="_xlnm.Print_Area" localSheetId="3">'Future development'!$A$1:$J$44</definedName>
    <definedName name="_xlnm.Print_Area" localSheetId="0">'Physical attributes'!$A$2:$S$44</definedName>
    <definedName name="_xlnm.Print_Area" localSheetId="1">Use!$A$1:$L$44</definedName>
    <definedName name="_xlnm.Print_Titles" localSheetId="2">Costs!$1:$5</definedName>
    <definedName name="_xlnm.Print_Titles" localSheetId="3">'Future development'!$1:$5</definedName>
    <definedName name="_xlnm.Print_Titles" localSheetId="0">'Physical attributes'!$1:$5</definedName>
    <definedName name="_xlnm.Print_Titles" localSheetId="1">Use!$1:$5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9" l="1"/>
  <c r="E33" i="9"/>
  <c r="G32" i="9"/>
  <c r="E32" i="9"/>
  <c r="G31" i="9"/>
  <c r="E31" i="9"/>
  <c r="G30" i="9"/>
  <c r="E30" i="9"/>
  <c r="G28" i="9"/>
  <c r="E28" i="9"/>
  <c r="G27" i="9"/>
  <c r="E27" i="9"/>
  <c r="G26" i="9"/>
  <c r="E26" i="9"/>
  <c r="G25" i="9"/>
  <c r="E25" i="9"/>
  <c r="G24" i="9"/>
  <c r="E24" i="9"/>
  <c r="G23" i="9"/>
  <c r="E23" i="9"/>
  <c r="G22" i="9"/>
  <c r="E22" i="9"/>
  <c r="G21" i="9"/>
  <c r="E21" i="9"/>
  <c r="G20" i="9"/>
  <c r="E20" i="9"/>
  <c r="G19" i="9"/>
  <c r="E19" i="9"/>
  <c r="G18" i="9"/>
  <c r="E18" i="9"/>
  <c r="G16" i="9"/>
  <c r="E16" i="9"/>
  <c r="G14" i="9"/>
  <c r="E14" i="9"/>
  <c r="G13" i="9"/>
  <c r="E13" i="9"/>
  <c r="G12" i="9"/>
  <c r="E12" i="9"/>
  <c r="G11" i="9"/>
  <c r="E11" i="9"/>
  <c r="G9" i="9"/>
  <c r="E9" i="9"/>
  <c r="G8" i="9"/>
  <c r="E8" i="9"/>
  <c r="G7" i="9"/>
  <c r="E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G6" i="9"/>
  <c r="E6" i="9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M34" i="6"/>
  <c r="M33" i="6"/>
  <c r="O32" i="6"/>
  <c r="M32" i="6"/>
  <c r="M25" i="6"/>
  <c r="O13" i="6"/>
  <c r="M13" i="6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</calcChain>
</file>

<file path=xl/sharedStrings.xml><?xml version="1.0" encoding="utf-8"?>
<sst xmlns="http://schemas.openxmlformats.org/spreadsheetml/2006/main" count="605" uniqueCount="213">
  <si>
    <t>Property name</t>
  </si>
  <si>
    <t>Address</t>
  </si>
  <si>
    <t>Tenure</t>
  </si>
  <si>
    <t>Build date</t>
  </si>
  <si>
    <t>Occupancy</t>
  </si>
  <si>
    <t>Purpose of occupation</t>
  </si>
  <si>
    <t>Third Party occupation rights</t>
  </si>
  <si>
    <t>Any unusual costs</t>
  </si>
  <si>
    <t>Proposed changes</t>
  </si>
  <si>
    <t>LFRS ref</t>
  </si>
  <si>
    <t>Postcode</t>
  </si>
  <si>
    <t>Number of appliance bays</t>
  </si>
  <si>
    <t>Third Party occupier(s)</t>
  </si>
  <si>
    <t xml:space="preserve">Castle Donington fire station </t>
  </si>
  <si>
    <t>Building 97, Beverly Road, East Midlands Airport, Castle Donington</t>
  </si>
  <si>
    <t>DE74 2SA</t>
  </si>
  <si>
    <t xml:space="preserve">Fire and rescue station </t>
  </si>
  <si>
    <t>None</t>
  </si>
  <si>
    <t>n/a</t>
  </si>
  <si>
    <r>
      <t>Overall site area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</si>
  <si>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>Gross Int area (Ancillary buildings)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</si>
  <si>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Gross Int area (Main building)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</si>
  <si>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Notes:</t>
  </si>
  <si>
    <r>
      <t xml:space="preserve">Basis of Value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</si>
  <si>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Value </t>
    </r>
    <r>
      <rPr>
        <vertAlign val="superscript"/>
        <sz val="11"/>
        <color theme="1"/>
        <rFont val="Calibri"/>
        <family val="2"/>
        <scheme val="minor"/>
      </rPr>
      <t>1</t>
    </r>
  </si>
  <si>
    <t>DRC</t>
  </si>
  <si>
    <t>FV/MV - Fair Value/Market Value</t>
  </si>
  <si>
    <t xml:space="preserve">Birstall fire station </t>
  </si>
  <si>
    <t xml:space="preserve">Loughborough fire station </t>
  </si>
  <si>
    <t>Melton Mowbray fire station</t>
  </si>
  <si>
    <t>Eastern fire station</t>
  </si>
  <si>
    <t xml:space="preserve">Western fire station </t>
  </si>
  <si>
    <t xml:space="preserve">Coalville fire station </t>
  </si>
  <si>
    <t xml:space="preserve">Ashby fire station </t>
  </si>
  <si>
    <t>Not used</t>
  </si>
  <si>
    <t>Shepshed fire station</t>
  </si>
  <si>
    <t>Central fire station</t>
  </si>
  <si>
    <t>Billesdon fire station</t>
  </si>
  <si>
    <t>Uppingham fire station</t>
  </si>
  <si>
    <t>Kibworth fire station</t>
  </si>
  <si>
    <t>Market Harborough fire station</t>
  </si>
  <si>
    <t>Mkt Bosworth fire station</t>
  </si>
  <si>
    <t>Southern fire station</t>
  </si>
  <si>
    <t>Freehold</t>
  </si>
  <si>
    <t>Fire Service Headquarters</t>
  </si>
  <si>
    <t>Fire Service Workshops and Stores</t>
  </si>
  <si>
    <t>Learning and Development Centre</t>
  </si>
  <si>
    <t>Forge Health</t>
  </si>
  <si>
    <t xml:space="preserve">Wilfred Place,
Ashby de la Zouch,
</t>
  </si>
  <si>
    <t>LE65 2GW</t>
  </si>
  <si>
    <t>FV/MV</t>
  </si>
  <si>
    <t>LE7 9AA</t>
  </si>
  <si>
    <t>Lancaster Place,
Leicester</t>
  </si>
  <si>
    <t>29 Rolleston Road,
Billesdon</t>
  </si>
  <si>
    <t>LE1 7HB</t>
  </si>
  <si>
    <t>Hastings Road,
Leicester</t>
  </si>
  <si>
    <t>LE5 0HL</t>
  </si>
  <si>
    <t>Leicester Road,
Hinckley</t>
  </si>
  <si>
    <t>LE10 1LW</t>
  </si>
  <si>
    <t>Fleckney Road,
Kibworth</t>
  </si>
  <si>
    <t>LE8 0HG</t>
  </si>
  <si>
    <t>Epinal Way,
Loughborough</t>
  </si>
  <si>
    <t>LE11 3GB</t>
  </si>
  <si>
    <t>Gilmorton Road,
Lutterworth</t>
  </si>
  <si>
    <t>LE17 4DZ</t>
  </si>
  <si>
    <t>Station Road,
Market Bosworth</t>
  </si>
  <si>
    <t>CV13 0LT</t>
  </si>
  <si>
    <t>Fairfield Road,
Market Harborough</t>
  </si>
  <si>
    <t>LE16 7QJ</t>
  </si>
  <si>
    <t>Charnwood Road,
Shepshed</t>
  </si>
  <si>
    <t>LE12 9QE</t>
  </si>
  <si>
    <t>Meridian East,
Meridian Business Park,
Leicester</t>
  </si>
  <si>
    <t>LE3 1WZ</t>
  </si>
  <si>
    <t>Oakham fire station</t>
  </si>
  <si>
    <t>10 Ayston Road,
Uppingham,
Rutland</t>
  </si>
  <si>
    <t>LE15 9RL</t>
  </si>
  <si>
    <t>Aikman Avenue,
Leicester</t>
  </si>
  <si>
    <t>LE3 9PW</t>
  </si>
  <si>
    <t>Bull Head Street,
Wigston</t>
  </si>
  <si>
    <t>LE18 1PB</t>
  </si>
  <si>
    <t>South Street,
Oakham,
Rutland</t>
  </si>
  <si>
    <t>LE15 6HY</t>
  </si>
  <si>
    <t>Nottingham Road,
Melton Mowbray</t>
  </si>
  <si>
    <t>LE13 0NP</t>
  </si>
  <si>
    <t>Birstall Meadow Road,
Birstall,
Leicester</t>
  </si>
  <si>
    <t>LE4 3BS</t>
  </si>
  <si>
    <t>12 Geoff Monk Way,
Birstall,
Leicester</t>
  </si>
  <si>
    <t>LE4 3BU</t>
  </si>
  <si>
    <t>Anstey Frith,
Leicester Road,
Glenfield,
Leicester</t>
  </si>
  <si>
    <t>LE3 8HD</t>
  </si>
  <si>
    <t>Broad Street,
Coalville</t>
  </si>
  <si>
    <t>LE67 3PU</t>
  </si>
  <si>
    <t>Epinal Way, Loughborough</t>
  </si>
  <si>
    <t>LE11 3GE</t>
  </si>
  <si>
    <t>Forge House, Bull Head Street, Wigston Magna, Wigston</t>
  </si>
  <si>
    <t>Live fire Training</t>
  </si>
  <si>
    <t>Live fire training/Fire Investigation</t>
  </si>
  <si>
    <t>LE9 9JU</t>
  </si>
  <si>
    <t xml:space="preserve">Land at Neovia Logistics, Peckleton Ln, Desford, Leicester </t>
  </si>
  <si>
    <t>Land at Kendrew Barracks, Cottesmore Road, Cottesmore, Oakham</t>
  </si>
  <si>
    <t>LE15 7BL</t>
  </si>
  <si>
    <t>Gentleman's agreement</t>
  </si>
  <si>
    <t>Notes</t>
  </si>
  <si>
    <t>Restricted burn licence twice per day and no burning permitted between 24 June and 1 September</t>
  </si>
  <si>
    <t>circa 1971</t>
  </si>
  <si>
    <t>Long leasehold (999 years from 1 Jan 1984) (Peppercorn)</t>
  </si>
  <si>
    <t>Long leasehold (99 years from 1 April 1997)</t>
  </si>
  <si>
    <t>Long leasehold 125 years from 21 Dec 1984)</t>
  </si>
  <si>
    <t>Lease - expires Aug 2020 (Peppercorn)</t>
  </si>
  <si>
    <t>Dates of significant works</t>
  </si>
  <si>
    <t>Major refurbishment 2008</t>
  </si>
  <si>
    <t>Major refurbishment 2005</t>
  </si>
  <si>
    <t>Extension built and internal alts to accommodate Police 2018</t>
  </si>
  <si>
    <t>Alterations to accommodate Specialist Training 2014</t>
  </si>
  <si>
    <t>Major refurbishment 2010</t>
  </si>
  <si>
    <t>Remodelling to accommodate DC 2017</t>
  </si>
  <si>
    <t>Lutterworth fire station</t>
  </si>
  <si>
    <t>Extension and remodelling to accommodate DC 2017</t>
  </si>
  <si>
    <t>Front and rear extensions before 2005</t>
  </si>
  <si>
    <t>Internal alterations to form office accommodation 2008</t>
  </si>
  <si>
    <t>Installation of ISO containers</t>
  </si>
  <si>
    <t>Fire station crewing</t>
  </si>
  <si>
    <t>Day Crew Plus (DCP)</t>
  </si>
  <si>
    <t>DCP</t>
  </si>
  <si>
    <t>Wholetime</t>
  </si>
  <si>
    <t>On-call</t>
  </si>
  <si>
    <t>DCP/On-call</t>
  </si>
  <si>
    <t>Day Crew/On-call</t>
  </si>
  <si>
    <t>Hinckley fire station</t>
  </si>
  <si>
    <t>6 + 3</t>
  </si>
  <si>
    <t xml:space="preserve">Included with Loughborough </t>
  </si>
  <si>
    <t>Included with Wigston</t>
  </si>
  <si>
    <t>4 (tandem)</t>
  </si>
  <si>
    <t>2 (tandem)</t>
  </si>
  <si>
    <t>Blue light hub (Fire and rescue station, Police station and Ambulance station)</t>
  </si>
  <si>
    <t>Training Centre</t>
  </si>
  <si>
    <t>Health Centre</t>
  </si>
  <si>
    <t>Fire training facility</t>
  </si>
  <si>
    <t>no bills</t>
  </si>
  <si>
    <t>incl with Loughborough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</si>
  <si>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source LFRS Finance Section</t>
    </r>
  </si>
  <si>
    <r>
      <t xml:space="preserve">2017-18 Utility costs (Gas)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</si>
  <si>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2017-18 Utility costs (Water)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</si>
  <si>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2017-18 Maintenance costs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</si>
  <si>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Wigston fire station</t>
  </si>
  <si>
    <t>Major refurbishment 2006 &amp; remodelling for DCP 2018</t>
  </si>
  <si>
    <t>Demolition of smokehouse and boiler house, full refurbishment and constriction of extension for DCP with new training building, garage unit and bulk fuel storage 2013</t>
  </si>
  <si>
    <t>dry</t>
  </si>
  <si>
    <t>Business Rates under review following recent extension works &amp; increased running costs anticipated</t>
  </si>
  <si>
    <t>Demolition of smokehouse and drill tower, full refurbishment and constriction of detached DCP accommodation building with new training building, store and bulk fuel storage 2013</t>
  </si>
  <si>
    <t>Construction  of USAR training rig and additional training tower 2018</t>
  </si>
  <si>
    <t>Fit out of existing unit to form office, training and welfare facilities, installation of live fire training facility 2010</t>
  </si>
  <si>
    <t>Fire training and Fire investigation facility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</si>
  <si>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taken from Property \Portfolio Valuation of 22 Fire stations/Properties Year End accounts 31st  March 2018 prepared by FHP  Property Consultants</t>
    </r>
  </si>
  <si>
    <t>DRC - Depreciated Replacement Cost method of valuation - Fire stations</t>
  </si>
  <si>
    <r>
      <t xml:space="preserve">2017-18 Business rates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</si>
  <si>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2017-18 Utility costs (Electricity)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</si>
  <si>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Dual usage</t>
  </si>
  <si>
    <t>No</t>
  </si>
  <si>
    <t>Yes</t>
  </si>
  <si>
    <t>Fire and rescue station &amp; Specialist Training</t>
  </si>
  <si>
    <t>Fire and rescue station &amp; Fire Service Control Centre</t>
  </si>
  <si>
    <t>Workshops, Central Stores,  Appliance and Equipment &amp; Central Breathing Apparatus</t>
  </si>
  <si>
    <t>Office (Senior Management, Service Assurance, Safer Communities, Operational Risk, Professional Standards, Information Governance, Planning &amp; Performance, ICT, Estate &amp; Facilities, Finance &amp; Human Resources).</t>
  </si>
  <si>
    <t>Colocation opportunity with LCC being planned</t>
  </si>
  <si>
    <t>Colocation opportunity with Police or EMAS being planned</t>
  </si>
  <si>
    <t>Colocation opportunity with EMAS agreed in principle</t>
  </si>
  <si>
    <t>Community use</t>
  </si>
  <si>
    <t>Fire Cadets x 12no</t>
  </si>
  <si>
    <t>Police x 25+</t>
  </si>
  <si>
    <t>Adhoc</t>
  </si>
  <si>
    <t>NHS falls prevention team x 12</t>
  </si>
  <si>
    <t>Local Resilience forum</t>
  </si>
  <si>
    <t xml:space="preserve">Yes </t>
  </si>
  <si>
    <t>Fire Cadets x 12 &amp; Cadets Joint Police, EMAS &amp; Fire</t>
  </si>
  <si>
    <t>Blood sessions</t>
  </si>
  <si>
    <t>English classes for new arrivals to the UK</t>
  </si>
  <si>
    <t>Major Incident Room</t>
  </si>
  <si>
    <t>EMAS</t>
  </si>
  <si>
    <t>Minor refurbishment at design stage</t>
  </si>
  <si>
    <t>Physical attributes</t>
  </si>
  <si>
    <t>Use</t>
  </si>
  <si>
    <t>Costs</t>
  </si>
  <si>
    <t>Annual rent</t>
  </si>
  <si>
    <t>Annual cleaning costs</t>
  </si>
  <si>
    <t>Annual grounds maintenance costs</t>
  </si>
  <si>
    <t>F</t>
  </si>
  <si>
    <t>Condition Survey yrs 3-5 costs</t>
  </si>
  <si>
    <t>Condition Survey yrs 6-10 costs</t>
  </si>
  <si>
    <t>Ave annual yrs 3-5 Condition Survey costs</t>
  </si>
  <si>
    <t>Ave annual yrs 6-10 Condition Survey costs</t>
  </si>
  <si>
    <t>Feasibility design in progress for new FBU and increased footprint</t>
  </si>
  <si>
    <t>3rd party telecoms</t>
  </si>
  <si>
    <t>3rd party telecoms, Rutland CC (CCTV)</t>
  </si>
  <si>
    <t>Princes Trust, Fire cadets x 12 &amp; Blood bike</t>
  </si>
  <si>
    <t>Blood bike</t>
  </si>
  <si>
    <t>Storm drainage issues</t>
  </si>
  <si>
    <t>Fuel interceptor required</t>
  </si>
  <si>
    <t>(£)</t>
  </si>
  <si>
    <t>(£/ann)</t>
  </si>
  <si>
    <t>Persons</t>
  </si>
  <si>
    <t>(ha)</t>
  </si>
  <si>
    <t>(Acres)</t>
  </si>
  <si>
    <t>m2</t>
  </si>
  <si>
    <t>ft2</t>
  </si>
  <si>
    <t xml:space="preserve">Appendix B </t>
  </si>
  <si>
    <t xml:space="preserve">Appendix C </t>
  </si>
  <si>
    <t xml:space="preserve">Appendix D </t>
  </si>
  <si>
    <t>Appendix E</t>
  </si>
  <si>
    <t>3rd party telecoms &amp; joint access with LCoCo, Western Power and EMAS,</t>
  </si>
  <si>
    <t>Utility services to 3rd party telecoms and to the L&amp;DC/LCoCo site.  Foul drainage  discharges to a pumping chamber within the land occupied by EMAS</t>
  </si>
  <si>
    <t>Utility services fed from Loughborough fire station and into LCoCo part of the building.  Foul drainage  discharges to a pumping chamber within the land occupied by EMAS</t>
  </si>
  <si>
    <t>Joint access to the site with LCoCo, Western Power and EMAS.  LCoCo access through the L&amp;DC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</si>
</sst>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 wrapText="1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Border="1" applyAlignment="1">
      <alignment horizontal="right" wrapText="1"/>
    </xf>
    <xf numFmtId="164" fontId="0" fillId="0" borderId="1" xfId="0" applyNumberFormat="1" applyBorder="1"/>
    <xf numFmtId="0" fontId="0" fillId="2" borderId="0" xfId="0" applyFill="1"/>
    <xf numFmtId="0" fontId="0" fillId="2" borderId="0" xfId="0" applyFill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Border="1"/>
    <xf numFmtId="44" fontId="7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/>
    <xf numFmtId="0" fontId="1" fillId="0" borderId="0" xfId="0" applyFont="1" applyBorder="1"/>
    <xf numFmtId="0" fontId="8" fillId="0" borderId="0" xfId="1" applyNumberFormat="1" applyFont="1" applyFill="1" applyBorder="1" applyAlignment="1" applyProtection="1">
      <alignment horizontal="left" vertical="center" wrapText="1"/>
    </xf>
    <xf numFmtId="42" fontId="10" fillId="0" borderId="0" xfId="1" applyNumberFormat="1" applyFont="1" applyFill="1" applyBorder="1" applyAlignment="1" applyProtection="1">
      <alignment horizontal="center" vertical="center"/>
    </xf>
    <xf numFmtId="42" fontId="11" fillId="0" borderId="0" xfId="1" applyNumberFormat="1" applyFont="1" applyFill="1" applyBorder="1" applyAlignment="1" applyProtection="1">
      <alignment horizontal="center" vertical="center"/>
    </xf>
    <xf numFmtId="0" fontId="12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/>
    <xf numFmtId="3" fontId="1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/>
    <xf numFmtId="0" fontId="0" fillId="3" borderId="1" xfId="0" applyFill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/>
    <xf numFmtId="3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0" fontId="0" fillId="2" borderId="1" xfId="0" applyFill="1" applyBorder="1"/>
    <xf numFmtId="0" fontId="9" fillId="2" borderId="1" xfId="0" applyFont="1" applyFill="1" applyBorder="1"/>
    <xf numFmtId="4" fontId="1" fillId="0" borderId="1" xfId="0" applyNumberFormat="1" applyFont="1" applyFill="1" applyBorder="1"/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/>
    <xf numFmtId="4" fontId="1" fillId="2" borderId="1" xfId="0" applyNumberFormat="1" applyFont="1" applyFill="1" applyBorder="1"/>
    <xf numFmtId="4" fontId="13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0" fillId="0" borderId="1" xfId="0" applyBorder="1" applyAlignment="1"/>
    <xf numFmtId="3" fontId="0" fillId="0" borderId="1" xfId="0" applyNumberFormat="1" applyBorder="1" applyAlignment="1"/>
    <xf numFmtId="4" fontId="0" fillId="0" borderId="1" xfId="0" applyNumberFormat="1" applyBorder="1" applyAlignment="1"/>
    <xf numFmtId="0" fontId="9" fillId="0" borderId="1" xfId="0" applyFont="1" applyBorder="1" applyAlignment="1"/>
    <xf numFmtId="4" fontId="1" fillId="3" borderId="1" xfId="0" applyNumberFormat="1" applyFont="1" applyFill="1" applyBorder="1" applyAlignment="1">
      <alignment horizontal="right"/>
    </xf>
    <xf numFmtId="4" fontId="0" fillId="0" borderId="0" xfId="0" applyNumberFormat="1"/>
    <xf numFmtId="4" fontId="9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G9" sqref="G9"/>
    </sheetView>
  </sheetViews>
  <sheetFormatPr defaultRowHeight="15" x14ac:dyDescent="0.25"/>
  <cols>
    <col min="1" max="1" width="2.28515625" customWidth="1"/>
    <col min="2" max="2" width="5" style="1" customWidth="1"/>
    <col min="3" max="3" width="28.85546875" style="1" customWidth="1"/>
    <col min="4" max="4" width="16.28515625" customWidth="1"/>
    <col min="6" max="6" width="11.42578125" customWidth="1"/>
    <col min="7" max="7" width="8.85546875" customWidth="1"/>
    <col min="8" max="8" width="13.28515625" customWidth="1"/>
    <col min="9" max="9" width="15" customWidth="1"/>
    <col min="10" max="10" width="8.85546875" customWidth="1"/>
    <col min="11" max="11" width="8.7109375" customWidth="1"/>
    <col min="12" max="14" width="8.85546875" customWidth="1"/>
    <col min="15" max="15" width="9.85546875" customWidth="1"/>
    <col min="16" max="16" width="16.140625" customWidth="1"/>
    <col min="17" max="17" width="12.42578125" customWidth="1"/>
    <col min="18" max="18" width="9.42578125" style="4" customWidth="1"/>
    <col min="19" max="19" width="2.7109375" customWidth="1"/>
    <col min="20" max="22" width="13.85546875" customWidth="1"/>
    <col min="23" max="23" width="12.42578125" style="21" bestFit="1" customWidth="1"/>
  </cols>
  <sheetData>
    <row r="1" spans="2:23" ht="17.45" x14ac:dyDescent="0.3">
      <c r="B1" s="77" t="s">
        <v>205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2:23" thickBot="1" x14ac:dyDescent="0.35"/>
    <row r="3" spans="2:23" s="22" customFormat="1" thickBot="1" x14ac:dyDescent="0.35">
      <c r="B3" s="82" t="s">
        <v>180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</row>
    <row r="4" spans="2:23" s="2" customFormat="1" ht="43.15" customHeight="1" x14ac:dyDescent="0.3">
      <c r="B4" s="24" t="s">
        <v>9</v>
      </c>
      <c r="C4" s="24" t="s">
        <v>0</v>
      </c>
      <c r="D4" s="24" t="s">
        <v>1</v>
      </c>
      <c r="E4" s="24" t="s">
        <v>10</v>
      </c>
      <c r="F4" s="24" t="s">
        <v>2</v>
      </c>
      <c r="G4" s="24" t="s">
        <v>3</v>
      </c>
      <c r="H4" s="24" t="s">
        <v>109</v>
      </c>
      <c r="I4" s="24" t="s">
        <v>121</v>
      </c>
      <c r="J4" s="81" t="s">
        <v>19</v>
      </c>
      <c r="K4" s="81"/>
      <c r="L4" s="81" t="s">
        <v>21</v>
      </c>
      <c r="M4" s="81"/>
      <c r="N4" s="81" t="s">
        <v>20</v>
      </c>
      <c r="O4" s="81"/>
      <c r="P4" s="24" t="s">
        <v>11</v>
      </c>
      <c r="Q4" s="24" t="s">
        <v>24</v>
      </c>
      <c r="R4" s="24" t="s">
        <v>23</v>
      </c>
    </row>
    <row r="5" spans="2:23" x14ac:dyDescent="0.25">
      <c r="B5" s="6"/>
      <c r="C5" s="6"/>
      <c r="D5" s="7"/>
      <c r="E5" s="7"/>
      <c r="F5" s="7"/>
      <c r="G5" s="7"/>
      <c r="H5" s="7"/>
      <c r="I5" s="7"/>
      <c r="J5" s="76" t="s">
        <v>202</v>
      </c>
      <c r="K5" s="76" t="s">
        <v>201</v>
      </c>
      <c r="L5" s="76" t="s">
        <v>203</v>
      </c>
      <c r="M5" s="76" t="s">
        <v>204</v>
      </c>
      <c r="N5" s="76" t="s">
        <v>203</v>
      </c>
      <c r="O5" s="76" t="s">
        <v>204</v>
      </c>
      <c r="P5" s="76"/>
      <c r="Q5" s="76" t="s">
        <v>198</v>
      </c>
      <c r="R5" s="76"/>
    </row>
    <row r="6" spans="2:23" ht="72" x14ac:dyDescent="0.3">
      <c r="B6" s="6">
        <v>18</v>
      </c>
      <c r="C6" s="6" t="s">
        <v>13</v>
      </c>
      <c r="D6" s="9" t="s">
        <v>14</v>
      </c>
      <c r="E6" s="7" t="s">
        <v>15</v>
      </c>
      <c r="F6" s="12" t="s">
        <v>107</v>
      </c>
      <c r="G6" s="7">
        <v>2015</v>
      </c>
      <c r="H6" s="8" t="s">
        <v>18</v>
      </c>
      <c r="I6" s="15" t="s">
        <v>122</v>
      </c>
      <c r="J6" s="8">
        <v>0.35</v>
      </c>
      <c r="K6" s="8">
        <v>0.86</v>
      </c>
      <c r="L6" s="8">
        <v>1120.1300000000001</v>
      </c>
      <c r="M6" s="8">
        <v>12057</v>
      </c>
      <c r="N6" s="8">
        <v>19.14</v>
      </c>
      <c r="O6" s="8">
        <v>206</v>
      </c>
      <c r="P6" s="8">
        <v>4</v>
      </c>
      <c r="Q6" s="11">
        <v>3397000</v>
      </c>
      <c r="R6" s="11" t="s">
        <v>25</v>
      </c>
    </row>
    <row r="7" spans="2:23" s="34" customFormat="1" ht="57.6" x14ac:dyDescent="0.3">
      <c r="B7" s="27">
        <f t="shared" ref="B7:B29" si="0">SUM(B6+1)</f>
        <v>19</v>
      </c>
      <c r="C7" s="27" t="s">
        <v>27</v>
      </c>
      <c r="D7" s="28" t="s">
        <v>84</v>
      </c>
      <c r="E7" s="29" t="s">
        <v>85</v>
      </c>
      <c r="F7" s="29" t="s">
        <v>43</v>
      </c>
      <c r="G7" s="29">
        <v>2013</v>
      </c>
      <c r="H7" s="30" t="s">
        <v>18</v>
      </c>
      <c r="I7" s="30" t="s">
        <v>123</v>
      </c>
      <c r="J7" s="30">
        <v>0.34</v>
      </c>
      <c r="K7" s="30">
        <v>0.85</v>
      </c>
      <c r="L7" s="30">
        <v>1578.99</v>
      </c>
      <c r="M7" s="30">
        <v>16996</v>
      </c>
      <c r="N7" s="30">
        <v>62.98</v>
      </c>
      <c r="O7" s="30">
        <v>678</v>
      </c>
      <c r="P7" s="30">
        <v>3</v>
      </c>
      <c r="Q7" s="32">
        <v>4442000</v>
      </c>
      <c r="R7" s="32" t="s">
        <v>25</v>
      </c>
      <c r="W7" s="22"/>
    </row>
    <row r="8" spans="2:23" ht="43.15" x14ac:dyDescent="0.3">
      <c r="B8" s="6">
        <f t="shared" si="0"/>
        <v>20</v>
      </c>
      <c r="C8" s="6" t="s">
        <v>28</v>
      </c>
      <c r="D8" s="12" t="s">
        <v>61</v>
      </c>
      <c r="E8" s="7" t="s">
        <v>62</v>
      </c>
      <c r="F8" s="7" t="s">
        <v>43</v>
      </c>
      <c r="G8" s="7">
        <v>1975</v>
      </c>
      <c r="H8" s="15" t="s">
        <v>110</v>
      </c>
      <c r="I8" s="15" t="s">
        <v>124</v>
      </c>
      <c r="J8" s="8">
        <v>0.59</v>
      </c>
      <c r="K8" s="8">
        <v>1.46</v>
      </c>
      <c r="L8" s="8">
        <v>1030.5</v>
      </c>
      <c r="M8" s="8">
        <v>11092</v>
      </c>
      <c r="N8" s="8" t="s">
        <v>18</v>
      </c>
      <c r="O8" s="8" t="s">
        <v>18</v>
      </c>
      <c r="P8" s="8">
        <v>6</v>
      </c>
      <c r="Q8" s="11">
        <v>3357000</v>
      </c>
      <c r="R8" s="11" t="s">
        <v>25</v>
      </c>
    </row>
    <row r="9" spans="2:23" s="34" customFormat="1" ht="43.15" x14ac:dyDescent="0.3">
      <c r="B9" s="27">
        <f t="shared" si="0"/>
        <v>21</v>
      </c>
      <c r="C9" s="27" t="s">
        <v>29</v>
      </c>
      <c r="D9" s="28" t="s">
        <v>82</v>
      </c>
      <c r="E9" s="29" t="s">
        <v>83</v>
      </c>
      <c r="F9" s="29" t="s">
        <v>43</v>
      </c>
      <c r="G9" s="29">
        <v>2013</v>
      </c>
      <c r="H9" s="30" t="s">
        <v>18</v>
      </c>
      <c r="I9" s="35" t="s">
        <v>127</v>
      </c>
      <c r="J9" s="30">
        <v>0.2</v>
      </c>
      <c r="K9" s="30">
        <v>0.5</v>
      </c>
      <c r="L9" s="30">
        <v>495.17</v>
      </c>
      <c r="M9" s="30">
        <v>5330</v>
      </c>
      <c r="N9" s="30">
        <v>101.08</v>
      </c>
      <c r="O9" s="30">
        <v>1088</v>
      </c>
      <c r="P9" s="30">
        <v>2</v>
      </c>
      <c r="Q9" s="32">
        <v>1662000</v>
      </c>
      <c r="R9" s="32" t="s">
        <v>25</v>
      </c>
      <c r="W9" s="22"/>
    </row>
    <row r="10" spans="2:23" ht="14.45" x14ac:dyDescent="0.3">
      <c r="B10" s="6">
        <f t="shared" si="0"/>
        <v>22</v>
      </c>
      <c r="C10" s="50" t="s">
        <v>34</v>
      </c>
      <c r="D10" s="51"/>
      <c r="E10" s="51"/>
      <c r="F10" s="51"/>
      <c r="G10" s="51"/>
      <c r="H10" s="52"/>
      <c r="I10" s="53"/>
      <c r="J10" s="51"/>
      <c r="K10" s="51"/>
      <c r="L10" s="51"/>
      <c r="M10" s="51"/>
      <c r="N10" s="51"/>
      <c r="O10" s="51"/>
      <c r="P10" s="52"/>
      <c r="Q10" s="54"/>
      <c r="R10" s="55"/>
    </row>
    <row r="11" spans="2:23" s="34" customFormat="1" ht="28.9" x14ac:dyDescent="0.3">
      <c r="B11" s="27">
        <f t="shared" si="0"/>
        <v>23</v>
      </c>
      <c r="C11" s="27" t="s">
        <v>30</v>
      </c>
      <c r="D11" s="28" t="s">
        <v>55</v>
      </c>
      <c r="E11" s="29" t="s">
        <v>56</v>
      </c>
      <c r="F11" s="29" t="s">
        <v>43</v>
      </c>
      <c r="G11" s="29">
        <v>1974</v>
      </c>
      <c r="H11" s="30" t="s">
        <v>18</v>
      </c>
      <c r="I11" s="35" t="s">
        <v>124</v>
      </c>
      <c r="J11" s="66">
        <v>0.22</v>
      </c>
      <c r="K11" s="66">
        <v>0.54</v>
      </c>
      <c r="L11" s="66">
        <v>794.79</v>
      </c>
      <c r="M11" s="66">
        <v>8555</v>
      </c>
      <c r="N11" s="66" t="s">
        <v>18</v>
      </c>
      <c r="O11" s="66" t="s">
        <v>18</v>
      </c>
      <c r="P11" s="66">
        <v>2</v>
      </c>
      <c r="Q11" s="67">
        <v>1401000</v>
      </c>
      <c r="R11" s="67" t="s">
        <v>25</v>
      </c>
      <c r="W11" s="22"/>
    </row>
    <row r="12" spans="2:23" ht="43.15" x14ac:dyDescent="0.3">
      <c r="B12" s="6">
        <f t="shared" si="0"/>
        <v>24</v>
      </c>
      <c r="C12" s="6" t="s">
        <v>31</v>
      </c>
      <c r="D12" s="12" t="s">
        <v>76</v>
      </c>
      <c r="E12" s="7" t="s">
        <v>77</v>
      </c>
      <c r="F12" s="7" t="s">
        <v>43</v>
      </c>
      <c r="G12" s="7">
        <v>1963</v>
      </c>
      <c r="H12" s="15" t="s">
        <v>111</v>
      </c>
      <c r="I12" s="15" t="s">
        <v>124</v>
      </c>
      <c r="J12" s="69">
        <v>0.32</v>
      </c>
      <c r="K12" s="69">
        <v>0.8</v>
      </c>
      <c r="L12" s="69">
        <v>927.26</v>
      </c>
      <c r="M12" s="69">
        <v>9981</v>
      </c>
      <c r="N12" s="69">
        <v>123.65</v>
      </c>
      <c r="O12" s="69">
        <v>1331</v>
      </c>
      <c r="P12" s="69">
        <v>3</v>
      </c>
      <c r="Q12" s="70">
        <v>1149000</v>
      </c>
      <c r="R12" s="70" t="s">
        <v>25</v>
      </c>
    </row>
    <row r="13" spans="2:23" s="34" customFormat="1" ht="72" x14ac:dyDescent="0.3">
      <c r="B13" s="27">
        <f t="shared" si="0"/>
        <v>25</v>
      </c>
      <c r="C13" s="27" t="s">
        <v>32</v>
      </c>
      <c r="D13" s="28" t="s">
        <v>90</v>
      </c>
      <c r="E13" s="29" t="s">
        <v>91</v>
      </c>
      <c r="F13" s="29" t="s">
        <v>43</v>
      </c>
      <c r="G13" s="29">
        <v>2015</v>
      </c>
      <c r="H13" s="35" t="s">
        <v>112</v>
      </c>
      <c r="I13" s="35" t="s">
        <v>126</v>
      </c>
      <c r="J13" s="66">
        <v>0.26</v>
      </c>
      <c r="K13" s="66">
        <v>0.65</v>
      </c>
      <c r="L13" s="72">
        <v>1274.6199999999999</v>
      </c>
      <c r="M13" s="72">
        <f>SUM(L13*10.7639)</f>
        <v>13719.882217999999</v>
      </c>
      <c r="N13" s="72">
        <v>119.626</v>
      </c>
      <c r="O13" s="72">
        <f>SUM(N13*10.7639)</f>
        <v>1287.6423014</v>
      </c>
      <c r="P13" s="66">
        <v>3</v>
      </c>
      <c r="Q13" s="67">
        <v>3925000</v>
      </c>
      <c r="R13" s="67" t="s">
        <v>25</v>
      </c>
      <c r="W13" s="22"/>
    </row>
    <row r="14" spans="2:23" ht="43.15" x14ac:dyDescent="0.3">
      <c r="B14" s="6">
        <f t="shared" si="0"/>
        <v>26</v>
      </c>
      <c r="C14" s="6" t="s">
        <v>33</v>
      </c>
      <c r="D14" s="12" t="s">
        <v>48</v>
      </c>
      <c r="E14" s="7" t="s">
        <v>49</v>
      </c>
      <c r="F14" s="7" t="s">
        <v>43</v>
      </c>
      <c r="G14" s="7">
        <v>1971</v>
      </c>
      <c r="H14" s="8" t="s">
        <v>18</v>
      </c>
      <c r="I14" s="8" t="s">
        <v>125</v>
      </c>
      <c r="J14" s="69">
        <v>0.1</v>
      </c>
      <c r="K14" s="69">
        <v>0.25</v>
      </c>
      <c r="L14" s="69">
        <v>180.51</v>
      </c>
      <c r="M14" s="69">
        <v>1943</v>
      </c>
      <c r="N14" s="8" t="s">
        <v>18</v>
      </c>
      <c r="O14" s="8" t="s">
        <v>18</v>
      </c>
      <c r="P14" s="69">
        <v>1</v>
      </c>
      <c r="Q14" s="70">
        <v>234000</v>
      </c>
      <c r="R14" s="70" t="s">
        <v>25</v>
      </c>
    </row>
    <row r="15" spans="2:23" s="34" customFormat="1" ht="14.45" x14ac:dyDescent="0.3">
      <c r="B15" s="27">
        <f t="shared" si="0"/>
        <v>27</v>
      </c>
      <c r="C15" s="43" t="s">
        <v>34</v>
      </c>
      <c r="D15" s="44"/>
      <c r="E15" s="44"/>
      <c r="F15" s="44"/>
      <c r="G15" s="44"/>
      <c r="H15" s="45"/>
      <c r="I15" s="45"/>
      <c r="J15" s="44"/>
      <c r="K15" s="44"/>
      <c r="L15" s="44"/>
      <c r="M15" s="44"/>
      <c r="N15" s="44"/>
      <c r="O15" s="44"/>
      <c r="P15" s="45"/>
      <c r="Q15" s="47"/>
      <c r="R15" s="48"/>
      <c r="W15" s="22"/>
    </row>
    <row r="16" spans="2:23" ht="57.6" x14ac:dyDescent="0.3">
      <c r="B16" s="6">
        <f t="shared" si="0"/>
        <v>28</v>
      </c>
      <c r="C16" s="6" t="s">
        <v>35</v>
      </c>
      <c r="D16" s="12" t="s">
        <v>69</v>
      </c>
      <c r="E16" s="7" t="s">
        <v>70</v>
      </c>
      <c r="F16" s="7" t="s">
        <v>43</v>
      </c>
      <c r="G16" s="7">
        <v>2002</v>
      </c>
      <c r="H16" s="15" t="s">
        <v>113</v>
      </c>
      <c r="I16" s="15" t="s">
        <v>125</v>
      </c>
      <c r="J16" s="69">
        <v>0.16</v>
      </c>
      <c r="K16" s="69">
        <v>0.4</v>
      </c>
      <c r="L16" s="69">
        <v>526.66999999999996</v>
      </c>
      <c r="M16" s="69">
        <v>5669</v>
      </c>
      <c r="N16" s="69" t="s">
        <v>18</v>
      </c>
      <c r="O16" s="69" t="s">
        <v>18</v>
      </c>
      <c r="P16" s="69" t="s">
        <v>133</v>
      </c>
      <c r="Q16" s="70">
        <v>1510000</v>
      </c>
      <c r="R16" s="70" t="s">
        <v>25</v>
      </c>
    </row>
    <row r="17" spans="2:23" s="34" customFormat="1" ht="14.45" x14ac:dyDescent="0.3">
      <c r="B17" s="27">
        <f t="shared" si="0"/>
        <v>29</v>
      </c>
      <c r="C17" s="43" t="s">
        <v>34</v>
      </c>
      <c r="D17" s="44"/>
      <c r="E17" s="44"/>
      <c r="F17" s="44"/>
      <c r="G17" s="44"/>
      <c r="H17" s="45"/>
      <c r="I17" s="46"/>
      <c r="J17" s="44"/>
      <c r="K17" s="44"/>
      <c r="L17" s="44"/>
      <c r="M17" s="44"/>
      <c r="N17" s="44"/>
      <c r="O17" s="44"/>
      <c r="P17" s="45"/>
      <c r="Q17" s="47"/>
      <c r="R17" s="48"/>
      <c r="W17" s="22"/>
    </row>
    <row r="18" spans="2:23" ht="43.15" x14ac:dyDescent="0.3">
      <c r="B18" s="6">
        <f t="shared" si="0"/>
        <v>30</v>
      </c>
      <c r="C18" s="6" t="s">
        <v>36</v>
      </c>
      <c r="D18" s="12" t="s">
        <v>52</v>
      </c>
      <c r="E18" s="7" t="s">
        <v>54</v>
      </c>
      <c r="F18" s="7" t="s">
        <v>43</v>
      </c>
      <c r="G18" s="7">
        <v>1925</v>
      </c>
      <c r="H18" s="15" t="s">
        <v>114</v>
      </c>
      <c r="I18" s="15" t="s">
        <v>124</v>
      </c>
      <c r="J18" s="7">
        <v>0.54</v>
      </c>
      <c r="K18" s="7">
        <v>1.34</v>
      </c>
      <c r="L18" s="7">
        <v>1560.59</v>
      </c>
      <c r="M18" s="7">
        <v>16798</v>
      </c>
      <c r="N18" s="7">
        <v>577.20000000000005</v>
      </c>
      <c r="O18" s="7">
        <v>6213</v>
      </c>
      <c r="P18" s="8">
        <v>6</v>
      </c>
      <c r="Q18" s="10">
        <v>4822000</v>
      </c>
      <c r="R18" s="11" t="s">
        <v>25</v>
      </c>
    </row>
    <row r="19" spans="2:23" s="34" customFormat="1" ht="72" x14ac:dyDescent="0.3">
      <c r="B19" s="27">
        <f t="shared" si="0"/>
        <v>31</v>
      </c>
      <c r="C19" s="27" t="s">
        <v>144</v>
      </c>
      <c r="D19" s="28" t="s">
        <v>78</v>
      </c>
      <c r="E19" s="29" t="s">
        <v>79</v>
      </c>
      <c r="F19" s="29" t="s">
        <v>43</v>
      </c>
      <c r="G19" s="29">
        <v>1969</v>
      </c>
      <c r="H19" s="35" t="s">
        <v>145</v>
      </c>
      <c r="I19" s="35" t="s">
        <v>126</v>
      </c>
      <c r="J19" s="29">
        <v>0.28000000000000003</v>
      </c>
      <c r="K19" s="29">
        <v>0.69</v>
      </c>
      <c r="L19" s="29">
        <v>563.46</v>
      </c>
      <c r="M19" s="29">
        <v>6065</v>
      </c>
      <c r="N19" s="29">
        <v>48.68</v>
      </c>
      <c r="O19" s="29">
        <v>524</v>
      </c>
      <c r="P19" s="30">
        <v>4</v>
      </c>
      <c r="Q19" s="31">
        <v>1192000</v>
      </c>
      <c r="R19" s="32" t="s">
        <v>25</v>
      </c>
      <c r="W19" s="22"/>
    </row>
    <row r="20" spans="2:23" ht="43.15" x14ac:dyDescent="0.3">
      <c r="B20" s="6">
        <f t="shared" si="0"/>
        <v>32</v>
      </c>
      <c r="C20" s="6" t="s">
        <v>37</v>
      </c>
      <c r="D20" s="12" t="s">
        <v>53</v>
      </c>
      <c r="E20" s="7" t="s">
        <v>51</v>
      </c>
      <c r="F20" s="7" t="s">
        <v>43</v>
      </c>
      <c r="G20" s="7">
        <v>1961</v>
      </c>
      <c r="H20" s="8" t="s">
        <v>18</v>
      </c>
      <c r="I20" s="8" t="s">
        <v>125</v>
      </c>
      <c r="J20" s="7">
        <v>0.13</v>
      </c>
      <c r="K20" s="7">
        <v>0.33</v>
      </c>
      <c r="L20" s="7">
        <v>216.37</v>
      </c>
      <c r="M20" s="7">
        <v>2329</v>
      </c>
      <c r="N20" s="7">
        <v>26.11</v>
      </c>
      <c r="O20" s="7">
        <v>281</v>
      </c>
      <c r="P20" s="8">
        <v>2</v>
      </c>
      <c r="Q20" s="10">
        <v>194000</v>
      </c>
      <c r="R20" s="11" t="s">
        <v>25</v>
      </c>
    </row>
    <row r="21" spans="2:23" s="34" customFormat="1" ht="173.45" customHeight="1" x14ac:dyDescent="0.3">
      <c r="B21" s="27">
        <f t="shared" si="0"/>
        <v>33</v>
      </c>
      <c r="C21" s="27" t="s">
        <v>73</v>
      </c>
      <c r="D21" s="28" t="s">
        <v>80</v>
      </c>
      <c r="E21" s="29" t="s">
        <v>81</v>
      </c>
      <c r="F21" s="29" t="s">
        <v>43</v>
      </c>
      <c r="G21" s="29">
        <v>1980</v>
      </c>
      <c r="H21" s="35" t="s">
        <v>146</v>
      </c>
      <c r="I21" s="35" t="s">
        <v>126</v>
      </c>
      <c r="J21" s="29">
        <v>0.2</v>
      </c>
      <c r="K21" s="29">
        <v>0.5</v>
      </c>
      <c r="L21" s="29">
        <v>953.93</v>
      </c>
      <c r="M21" s="29">
        <v>10268</v>
      </c>
      <c r="N21" s="29">
        <v>131.27000000000001</v>
      </c>
      <c r="O21" s="29">
        <v>1413</v>
      </c>
      <c r="P21" s="30">
        <v>3</v>
      </c>
      <c r="Q21" s="31">
        <v>2326500</v>
      </c>
      <c r="R21" s="32" t="s">
        <v>147</v>
      </c>
      <c r="W21" s="22"/>
    </row>
    <row r="22" spans="2:23" ht="43.15" x14ac:dyDescent="0.3">
      <c r="B22" s="6">
        <f t="shared" si="0"/>
        <v>34</v>
      </c>
      <c r="C22" s="6" t="s">
        <v>38</v>
      </c>
      <c r="D22" s="12" t="s">
        <v>74</v>
      </c>
      <c r="E22" s="7" t="s">
        <v>75</v>
      </c>
      <c r="F22" s="7" t="s">
        <v>43</v>
      </c>
      <c r="G22" s="7">
        <v>1954</v>
      </c>
      <c r="H22" s="8" t="s">
        <v>18</v>
      </c>
      <c r="I22" s="8" t="s">
        <v>125</v>
      </c>
      <c r="J22" s="7">
        <v>0.08</v>
      </c>
      <c r="K22" s="7">
        <v>0.2</v>
      </c>
      <c r="L22" s="7">
        <v>192.4</v>
      </c>
      <c r="M22" s="7">
        <v>2071</v>
      </c>
      <c r="N22" s="7" t="s">
        <v>18</v>
      </c>
      <c r="O22" s="8" t="s">
        <v>18</v>
      </c>
      <c r="P22" s="8">
        <v>2</v>
      </c>
      <c r="Q22" s="10">
        <v>179500</v>
      </c>
      <c r="R22" s="11" t="s">
        <v>25</v>
      </c>
    </row>
    <row r="23" spans="2:23" s="34" customFormat="1" ht="28.9" x14ac:dyDescent="0.3">
      <c r="B23" s="27">
        <f t="shared" si="0"/>
        <v>35</v>
      </c>
      <c r="C23" s="27" t="s">
        <v>39</v>
      </c>
      <c r="D23" s="28" t="s">
        <v>59</v>
      </c>
      <c r="E23" s="29" t="s">
        <v>60</v>
      </c>
      <c r="F23" s="29" t="s">
        <v>43</v>
      </c>
      <c r="G23" s="29">
        <v>1954</v>
      </c>
      <c r="H23" s="30" t="s">
        <v>18</v>
      </c>
      <c r="I23" s="30" t="s">
        <v>125</v>
      </c>
      <c r="J23" s="29">
        <v>0.13</v>
      </c>
      <c r="K23" s="29">
        <v>0.32</v>
      </c>
      <c r="L23" s="29">
        <v>146.97</v>
      </c>
      <c r="M23" s="29">
        <v>1582</v>
      </c>
      <c r="N23" s="29" t="s">
        <v>18</v>
      </c>
      <c r="O23" s="30" t="s">
        <v>18</v>
      </c>
      <c r="P23" s="30">
        <v>1</v>
      </c>
      <c r="Q23" s="31">
        <v>132000</v>
      </c>
      <c r="R23" s="32" t="s">
        <v>25</v>
      </c>
      <c r="W23" s="22"/>
    </row>
    <row r="24" spans="2:23" ht="43.15" x14ac:dyDescent="0.3">
      <c r="B24" s="6">
        <f t="shared" si="0"/>
        <v>36</v>
      </c>
      <c r="C24" s="6" t="s">
        <v>40</v>
      </c>
      <c r="D24" s="12" t="s">
        <v>67</v>
      </c>
      <c r="E24" s="7" t="s">
        <v>68</v>
      </c>
      <c r="F24" s="7" t="s">
        <v>43</v>
      </c>
      <c r="G24" s="7">
        <v>1989</v>
      </c>
      <c r="H24" s="15" t="s">
        <v>115</v>
      </c>
      <c r="I24" s="15" t="s">
        <v>127</v>
      </c>
      <c r="J24" s="7">
        <v>0.17</v>
      </c>
      <c r="K24" s="7">
        <v>0.42</v>
      </c>
      <c r="L24" s="7">
        <v>442.68</v>
      </c>
      <c r="M24" s="7">
        <v>4765</v>
      </c>
      <c r="N24" s="8" t="s">
        <v>18</v>
      </c>
      <c r="O24" s="8" t="s">
        <v>18</v>
      </c>
      <c r="P24" s="8">
        <v>3</v>
      </c>
      <c r="Q24" s="10">
        <v>1051000</v>
      </c>
      <c r="R24" s="11" t="s">
        <v>25</v>
      </c>
    </row>
    <row r="25" spans="2:23" s="34" customFormat="1" ht="144" customHeight="1" x14ac:dyDescent="0.3">
      <c r="B25" s="27">
        <f t="shared" si="0"/>
        <v>37</v>
      </c>
      <c r="C25" s="27" t="s">
        <v>116</v>
      </c>
      <c r="D25" s="28" t="s">
        <v>63</v>
      </c>
      <c r="E25" s="29" t="s">
        <v>64</v>
      </c>
      <c r="F25" s="29" t="s">
        <v>43</v>
      </c>
      <c r="G25" s="29">
        <v>2005</v>
      </c>
      <c r="H25" s="35" t="s">
        <v>117</v>
      </c>
      <c r="I25" s="35" t="s">
        <v>127</v>
      </c>
      <c r="J25" s="29">
        <v>0.13</v>
      </c>
      <c r="K25" s="29">
        <v>0.32</v>
      </c>
      <c r="L25" s="42">
        <v>368.27</v>
      </c>
      <c r="M25" s="42">
        <f>SUM(L25*10.7639)</f>
        <v>3964.0214529999998</v>
      </c>
      <c r="N25" s="30" t="s">
        <v>18</v>
      </c>
      <c r="O25" s="30" t="s">
        <v>18</v>
      </c>
      <c r="P25" s="30">
        <v>2</v>
      </c>
      <c r="Q25" s="31">
        <v>602000</v>
      </c>
      <c r="R25" s="32" t="s">
        <v>25</v>
      </c>
      <c r="W25" s="22"/>
    </row>
    <row r="26" spans="2:23" ht="159" customHeight="1" x14ac:dyDescent="0.3">
      <c r="B26" s="6">
        <f t="shared" si="0"/>
        <v>38</v>
      </c>
      <c r="C26" s="6" t="s">
        <v>128</v>
      </c>
      <c r="D26" s="12" t="s">
        <v>57</v>
      </c>
      <c r="E26" s="7" t="s">
        <v>58</v>
      </c>
      <c r="F26" s="7" t="s">
        <v>43</v>
      </c>
      <c r="G26" s="7">
        <v>1979</v>
      </c>
      <c r="H26" s="15" t="s">
        <v>149</v>
      </c>
      <c r="I26" s="15" t="s">
        <v>126</v>
      </c>
      <c r="J26" s="7">
        <v>0.32</v>
      </c>
      <c r="K26" s="7">
        <v>0.79</v>
      </c>
      <c r="L26" s="7">
        <v>736.16</v>
      </c>
      <c r="M26" s="7">
        <v>7924</v>
      </c>
      <c r="N26" s="7">
        <v>342.26</v>
      </c>
      <c r="O26" s="7">
        <v>3684</v>
      </c>
      <c r="P26" s="8">
        <v>3</v>
      </c>
      <c r="Q26" s="10">
        <v>2648000</v>
      </c>
      <c r="R26" s="11" t="s">
        <v>25</v>
      </c>
    </row>
    <row r="27" spans="2:23" s="34" customFormat="1" ht="28.9" x14ac:dyDescent="0.3">
      <c r="B27" s="27">
        <f t="shared" si="0"/>
        <v>39</v>
      </c>
      <c r="C27" s="27" t="s">
        <v>41</v>
      </c>
      <c r="D27" s="28" t="s">
        <v>65</v>
      </c>
      <c r="E27" s="29" t="s">
        <v>66</v>
      </c>
      <c r="F27" s="29" t="s">
        <v>43</v>
      </c>
      <c r="G27" s="29">
        <v>1979</v>
      </c>
      <c r="H27" s="30" t="s">
        <v>18</v>
      </c>
      <c r="I27" s="30" t="s">
        <v>125</v>
      </c>
      <c r="J27" s="29">
        <v>0.11</v>
      </c>
      <c r="K27" s="29">
        <v>0.28000000000000003</v>
      </c>
      <c r="L27" s="29">
        <v>173.08</v>
      </c>
      <c r="M27" s="29">
        <v>1863</v>
      </c>
      <c r="N27" s="29" t="s">
        <v>18</v>
      </c>
      <c r="O27" s="29" t="s">
        <v>18</v>
      </c>
      <c r="P27" s="30">
        <v>1</v>
      </c>
      <c r="Q27" s="31">
        <v>286000</v>
      </c>
      <c r="R27" s="32" t="s">
        <v>25</v>
      </c>
      <c r="W27" s="22"/>
    </row>
    <row r="28" spans="2:23" ht="86.45" x14ac:dyDescent="0.3">
      <c r="B28" s="6">
        <f t="shared" si="0"/>
        <v>40</v>
      </c>
      <c r="C28" s="6" t="s">
        <v>42</v>
      </c>
      <c r="D28" s="12" t="s">
        <v>71</v>
      </c>
      <c r="E28" s="7" t="s">
        <v>72</v>
      </c>
      <c r="F28" s="12" t="s">
        <v>105</v>
      </c>
      <c r="G28" s="7">
        <v>1995</v>
      </c>
      <c r="H28" s="15" t="s">
        <v>150</v>
      </c>
      <c r="I28" s="15" t="s">
        <v>124</v>
      </c>
      <c r="J28" s="7">
        <v>0.51</v>
      </c>
      <c r="K28" s="7">
        <v>1.26</v>
      </c>
      <c r="L28" s="7">
        <v>2451.35</v>
      </c>
      <c r="M28" s="7">
        <v>26386</v>
      </c>
      <c r="N28" s="7" t="s">
        <v>18</v>
      </c>
      <c r="O28" s="7" t="s">
        <v>18</v>
      </c>
      <c r="P28" s="8" t="s">
        <v>132</v>
      </c>
      <c r="Q28" s="10">
        <v>4716000</v>
      </c>
      <c r="R28" s="11" t="s">
        <v>25</v>
      </c>
    </row>
    <row r="29" spans="2:23" s="34" customFormat="1" ht="14.45" x14ac:dyDescent="0.3">
      <c r="B29" s="27">
        <f t="shared" si="0"/>
        <v>41</v>
      </c>
      <c r="C29" s="43" t="s">
        <v>34</v>
      </c>
      <c r="D29" s="44"/>
      <c r="E29" s="44"/>
      <c r="F29" s="44"/>
      <c r="G29" s="44"/>
      <c r="H29" s="45"/>
      <c r="I29" s="46"/>
      <c r="J29" s="44"/>
      <c r="K29" s="44"/>
      <c r="L29" s="44"/>
      <c r="M29" s="44"/>
      <c r="N29" s="44"/>
      <c r="O29" s="44"/>
      <c r="P29" s="45"/>
      <c r="Q29" s="47"/>
      <c r="R29" s="48"/>
      <c r="W29" s="22"/>
    </row>
    <row r="30" spans="2:23" ht="57.6" x14ac:dyDescent="0.3">
      <c r="B30" s="6">
        <f t="shared" ref="B30" si="1">SUM(B29+1)</f>
        <v>42</v>
      </c>
      <c r="C30" s="6" t="s">
        <v>44</v>
      </c>
      <c r="D30" s="12" t="s">
        <v>86</v>
      </c>
      <c r="E30" s="7" t="s">
        <v>87</v>
      </c>
      <c r="F30" s="7" t="s">
        <v>43</v>
      </c>
      <c r="G30" s="7">
        <v>2013</v>
      </c>
      <c r="H30" s="8" t="s">
        <v>18</v>
      </c>
      <c r="I30" s="8" t="s">
        <v>18</v>
      </c>
      <c r="J30" s="7">
        <v>0.53</v>
      </c>
      <c r="K30" s="7">
        <v>1.31</v>
      </c>
      <c r="L30" s="7">
        <v>2567.0700000000002</v>
      </c>
      <c r="M30" s="7">
        <v>27632</v>
      </c>
      <c r="N30" s="8" t="s">
        <v>18</v>
      </c>
      <c r="O30" s="8" t="s">
        <v>18</v>
      </c>
      <c r="P30" s="8" t="s">
        <v>18</v>
      </c>
      <c r="Q30" s="10">
        <v>4000000</v>
      </c>
      <c r="R30" s="11" t="s">
        <v>50</v>
      </c>
    </row>
    <row r="31" spans="2:23" s="34" customFormat="1" ht="72" x14ac:dyDescent="0.3">
      <c r="B31" s="27"/>
      <c r="C31" s="27" t="s">
        <v>45</v>
      </c>
      <c r="D31" s="28" t="s">
        <v>88</v>
      </c>
      <c r="E31" s="29" t="s">
        <v>89</v>
      </c>
      <c r="F31" s="28" t="s">
        <v>106</v>
      </c>
      <c r="G31" s="29" t="s">
        <v>104</v>
      </c>
      <c r="H31" s="35" t="s">
        <v>119</v>
      </c>
      <c r="I31" s="35" t="s">
        <v>18</v>
      </c>
      <c r="J31" s="29">
        <v>0.3</v>
      </c>
      <c r="K31" s="29">
        <v>0.73</v>
      </c>
      <c r="L31" s="29">
        <v>1296.3599999999999</v>
      </c>
      <c r="M31" s="29">
        <v>13953.9</v>
      </c>
      <c r="N31" s="29">
        <v>331.39</v>
      </c>
      <c r="O31" s="29">
        <v>3567</v>
      </c>
      <c r="P31" s="30" t="s">
        <v>129</v>
      </c>
      <c r="Q31" s="31">
        <v>375000</v>
      </c>
      <c r="R31" s="32" t="s">
        <v>50</v>
      </c>
      <c r="S31" s="37"/>
      <c r="T31" s="37"/>
      <c r="U31" s="37"/>
      <c r="W31" s="22"/>
    </row>
    <row r="32" spans="2:23" ht="87.6" customHeight="1" x14ac:dyDescent="0.3">
      <c r="B32" s="6"/>
      <c r="C32" s="6" t="s">
        <v>46</v>
      </c>
      <c r="D32" s="9" t="s">
        <v>92</v>
      </c>
      <c r="E32" s="7" t="s">
        <v>93</v>
      </c>
      <c r="F32" s="7" t="s">
        <v>43</v>
      </c>
      <c r="G32" s="7">
        <v>2004</v>
      </c>
      <c r="H32" s="8" t="s">
        <v>18</v>
      </c>
      <c r="I32" s="15" t="s">
        <v>18</v>
      </c>
      <c r="J32" s="12" t="s">
        <v>130</v>
      </c>
      <c r="K32" s="12" t="s">
        <v>130</v>
      </c>
      <c r="L32" s="7">
        <v>411</v>
      </c>
      <c r="M32" s="16">
        <f>SUM(L32*10.7639)</f>
        <v>4423.9628999999995</v>
      </c>
      <c r="N32" s="7">
        <v>223.3</v>
      </c>
      <c r="O32" s="16">
        <f>SUM(N32*10.7639)</f>
        <v>2403.5788699999998</v>
      </c>
      <c r="P32" s="8" t="s">
        <v>18</v>
      </c>
      <c r="Q32" s="12" t="s">
        <v>130</v>
      </c>
      <c r="R32" s="11" t="s">
        <v>25</v>
      </c>
      <c r="S32" s="60"/>
      <c r="T32" s="60"/>
      <c r="U32" s="61"/>
    </row>
    <row r="33" spans="2:23" s="34" customFormat="1" ht="57.6" x14ac:dyDescent="0.3">
      <c r="B33" s="27"/>
      <c r="C33" s="27" t="s">
        <v>47</v>
      </c>
      <c r="D33" s="28" t="s">
        <v>94</v>
      </c>
      <c r="E33" s="29" t="s">
        <v>79</v>
      </c>
      <c r="F33" s="29" t="s">
        <v>43</v>
      </c>
      <c r="G33" s="29">
        <v>1969</v>
      </c>
      <c r="H33" s="35" t="s">
        <v>118</v>
      </c>
      <c r="I33" s="35" t="s">
        <v>18</v>
      </c>
      <c r="J33" s="28" t="s">
        <v>131</v>
      </c>
      <c r="K33" s="28" t="s">
        <v>131</v>
      </c>
      <c r="L33" s="29">
        <v>223.6</v>
      </c>
      <c r="M33" s="36">
        <f>SUM(L33*10.7639)</f>
        <v>2406.8080399999999</v>
      </c>
      <c r="N33" s="30" t="s">
        <v>18</v>
      </c>
      <c r="O33" s="30" t="s">
        <v>18</v>
      </c>
      <c r="P33" s="30" t="s">
        <v>18</v>
      </c>
      <c r="Q33" s="28" t="s">
        <v>131</v>
      </c>
      <c r="R33" s="32" t="s">
        <v>25</v>
      </c>
      <c r="S33" s="40"/>
      <c r="T33" s="39"/>
      <c r="U33" s="26"/>
      <c r="W33" s="22"/>
    </row>
    <row r="34" spans="2:23" ht="129" customHeight="1" x14ac:dyDescent="0.3">
      <c r="B34" s="6"/>
      <c r="C34" s="6" t="s">
        <v>95</v>
      </c>
      <c r="D34" s="13" t="s">
        <v>98</v>
      </c>
      <c r="E34" s="14" t="s">
        <v>97</v>
      </c>
      <c r="F34" s="12" t="s">
        <v>108</v>
      </c>
      <c r="G34" s="8" t="s">
        <v>18</v>
      </c>
      <c r="H34" s="15" t="s">
        <v>151</v>
      </c>
      <c r="I34" s="15" t="s">
        <v>18</v>
      </c>
      <c r="J34" s="7">
        <v>2.1000000000000001E-2</v>
      </c>
      <c r="K34" s="7">
        <v>0.51</v>
      </c>
      <c r="L34" s="7">
        <v>112.9</v>
      </c>
      <c r="M34" s="16">
        <f>SUM(L34*10.7639)</f>
        <v>1215.24431</v>
      </c>
      <c r="N34" s="8" t="s">
        <v>18</v>
      </c>
      <c r="O34" s="8" t="s">
        <v>18</v>
      </c>
      <c r="P34" s="8" t="s">
        <v>18</v>
      </c>
      <c r="Q34" s="10" t="s">
        <v>18</v>
      </c>
      <c r="R34" s="11" t="s">
        <v>18</v>
      </c>
      <c r="S34" s="25"/>
      <c r="T34" s="25"/>
      <c r="U34" s="25"/>
    </row>
    <row r="35" spans="2:23" s="34" customFormat="1" ht="72" x14ac:dyDescent="0.3">
      <c r="B35" s="27"/>
      <c r="C35" s="27" t="s">
        <v>96</v>
      </c>
      <c r="D35" s="28" t="s">
        <v>99</v>
      </c>
      <c r="E35" s="41" t="s">
        <v>100</v>
      </c>
      <c r="F35" s="28" t="s">
        <v>101</v>
      </c>
      <c r="G35" s="30" t="s">
        <v>18</v>
      </c>
      <c r="H35" s="35" t="s">
        <v>120</v>
      </c>
      <c r="I35" s="35" t="s">
        <v>18</v>
      </c>
      <c r="J35" s="30" t="s">
        <v>18</v>
      </c>
      <c r="K35" s="30" t="s">
        <v>18</v>
      </c>
      <c r="L35" s="30" t="s">
        <v>18</v>
      </c>
      <c r="M35" s="30" t="s">
        <v>18</v>
      </c>
      <c r="N35" s="30" t="s">
        <v>18</v>
      </c>
      <c r="O35" s="30" t="s">
        <v>18</v>
      </c>
      <c r="P35" s="30" t="s">
        <v>18</v>
      </c>
      <c r="Q35" s="31" t="s">
        <v>18</v>
      </c>
      <c r="R35" s="32" t="s">
        <v>18</v>
      </c>
      <c r="S35" s="37"/>
      <c r="T35" s="37"/>
      <c r="U35" s="37"/>
      <c r="W35" s="22"/>
    </row>
    <row r="36" spans="2:23" ht="14.45" x14ac:dyDescent="0.3"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0"/>
      <c r="R36" s="11"/>
    </row>
    <row r="37" spans="2:23" ht="14.45" x14ac:dyDescent="0.3"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0"/>
      <c r="R37" s="11"/>
    </row>
    <row r="38" spans="2:23" ht="14.45" x14ac:dyDescent="0.3">
      <c r="Q38" s="3"/>
      <c r="R38" s="5"/>
    </row>
    <row r="39" spans="2:23" ht="14.45" x14ac:dyDescent="0.3">
      <c r="B39" s="1" t="s">
        <v>22</v>
      </c>
      <c r="Q39" s="3"/>
      <c r="R39" s="5"/>
    </row>
    <row r="40" spans="2:23" ht="16.149999999999999" x14ac:dyDescent="0.3">
      <c r="C40" s="1" t="s">
        <v>153</v>
      </c>
      <c r="L40" s="7"/>
    </row>
    <row r="41" spans="2:23" ht="14.45" x14ac:dyDescent="0.3">
      <c r="C41" s="1" t="s">
        <v>154</v>
      </c>
    </row>
    <row r="42" spans="2:23" x14ac:dyDescent="0.25">
      <c r="C42" s="1" t="s">
        <v>26</v>
      </c>
    </row>
    <row r="43" spans="2:23" ht="17.25" x14ac:dyDescent="0.25">
      <c r="C43" s="1" t="s">
        <v>140</v>
      </c>
    </row>
  </sheetData>
  <mergeCells count="4">
    <mergeCell ref="B3:R3"/>
    <mergeCell ref="J4:K4"/>
    <mergeCell ref="L4:M4"/>
    <mergeCell ref="N4:O4"/>
  </mergeCells>
  <pageMargins left="0.70866141732283472" right="0.31496062992125984" top="0.19685039370078741" bottom="0.35433070866141736" header="0.11811023622047245" footer="0.11811023622047245"/>
  <pageSetup paperSize="8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3"/>
  <sheetViews>
    <sheetView tabSelected="1" workbookViewId="0">
      <pane xSplit="3" ySplit="5" topLeftCell="D31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RowHeight="15" x14ac:dyDescent="0.25"/>
  <cols>
    <col min="1" max="1" width="2.28515625" customWidth="1"/>
    <col min="2" max="2" width="5" style="1" customWidth="1"/>
    <col min="3" max="3" width="28.85546875" style="1" customWidth="1"/>
    <col min="4" max="4" width="11.5703125" customWidth="1"/>
    <col min="5" max="5" width="19.7109375" customWidth="1"/>
    <col min="6" max="6" width="10.140625" customWidth="1"/>
    <col min="7" max="7" width="10.28515625" customWidth="1"/>
    <col min="8" max="8" width="18" customWidth="1"/>
    <col min="9" max="9" width="11.42578125" customWidth="1"/>
    <col min="10" max="10" width="7.5703125" customWidth="1"/>
    <col min="12" max="12" width="2.85546875" customWidth="1"/>
    <col min="13" max="13" width="11.28515625" customWidth="1"/>
    <col min="14" max="16" width="13.85546875" customWidth="1"/>
    <col min="17" max="17" width="12.42578125" style="21" bestFit="1" customWidth="1"/>
  </cols>
  <sheetData>
    <row r="1" spans="2:17" ht="17.45" x14ac:dyDescent="0.3">
      <c r="B1" s="77" t="s">
        <v>206</v>
      </c>
    </row>
    <row r="2" spans="2:17" thickBot="1" x14ac:dyDescent="0.35"/>
    <row r="3" spans="2:17" s="22" customFormat="1" thickBot="1" x14ac:dyDescent="0.35">
      <c r="B3" s="82"/>
      <c r="C3" s="83"/>
      <c r="D3" s="80" t="s">
        <v>181</v>
      </c>
      <c r="E3" s="78"/>
      <c r="F3" s="78"/>
      <c r="G3" s="78"/>
      <c r="H3" s="78"/>
      <c r="I3" s="79"/>
    </row>
    <row r="4" spans="2:17" s="2" customFormat="1" ht="43.15" customHeight="1" x14ac:dyDescent="0.3">
      <c r="B4" s="24" t="s">
        <v>9</v>
      </c>
      <c r="C4" s="24" t="s">
        <v>0</v>
      </c>
      <c r="D4" s="23" t="s">
        <v>157</v>
      </c>
      <c r="E4" s="24" t="s">
        <v>5</v>
      </c>
      <c r="F4" s="24" t="s">
        <v>4</v>
      </c>
      <c r="G4" s="24" t="s">
        <v>6</v>
      </c>
      <c r="H4" s="24" t="s">
        <v>12</v>
      </c>
      <c r="I4" s="24" t="s">
        <v>167</v>
      </c>
    </row>
    <row r="5" spans="2:17" ht="14.45" x14ac:dyDescent="0.3">
      <c r="B5" s="6"/>
      <c r="C5" s="6"/>
      <c r="D5" s="7"/>
      <c r="E5" s="7"/>
      <c r="F5" s="76" t="s">
        <v>200</v>
      </c>
      <c r="G5" s="7"/>
      <c r="H5" s="7"/>
      <c r="I5" s="7"/>
    </row>
    <row r="6" spans="2:17" ht="14.45" x14ac:dyDescent="0.3">
      <c r="B6" s="6">
        <v>18</v>
      </c>
      <c r="C6" s="6" t="s">
        <v>13</v>
      </c>
      <c r="D6" s="11" t="s">
        <v>158</v>
      </c>
      <c r="E6" s="8" t="s">
        <v>16</v>
      </c>
      <c r="F6" s="8">
        <v>14</v>
      </c>
      <c r="G6" s="8" t="s">
        <v>17</v>
      </c>
      <c r="H6" s="8" t="s">
        <v>18</v>
      </c>
      <c r="I6" s="8" t="s">
        <v>17</v>
      </c>
    </row>
    <row r="7" spans="2:17" s="34" customFormat="1" ht="14.45" x14ac:dyDescent="0.3">
      <c r="B7" s="27">
        <f t="shared" ref="B7:B29" si="0">SUM(B6+1)</f>
        <v>19</v>
      </c>
      <c r="C7" s="27" t="s">
        <v>27</v>
      </c>
      <c r="D7" s="32" t="s">
        <v>158</v>
      </c>
      <c r="E7" s="30" t="s">
        <v>16</v>
      </c>
      <c r="F7" s="30">
        <v>7</v>
      </c>
      <c r="G7" s="30" t="s">
        <v>159</v>
      </c>
      <c r="H7" s="30" t="s">
        <v>195</v>
      </c>
      <c r="I7" s="30" t="s">
        <v>17</v>
      </c>
      <c r="Q7" s="22"/>
    </row>
    <row r="8" spans="2:17" ht="57" customHeight="1" x14ac:dyDescent="0.3">
      <c r="B8" s="6">
        <f t="shared" si="0"/>
        <v>20</v>
      </c>
      <c r="C8" s="6" t="s">
        <v>28</v>
      </c>
      <c r="D8" s="11" t="s">
        <v>158</v>
      </c>
      <c r="E8" s="8" t="s">
        <v>16</v>
      </c>
      <c r="F8" s="8">
        <v>39</v>
      </c>
      <c r="G8" s="8" t="s">
        <v>159</v>
      </c>
      <c r="H8" s="15" t="s">
        <v>209</v>
      </c>
      <c r="I8" s="8" t="s">
        <v>17</v>
      </c>
    </row>
    <row r="9" spans="2:17" s="34" customFormat="1" ht="43.15" x14ac:dyDescent="0.3">
      <c r="B9" s="27">
        <f t="shared" si="0"/>
        <v>21</v>
      </c>
      <c r="C9" s="27" t="s">
        <v>29</v>
      </c>
      <c r="D9" s="32" t="s">
        <v>158</v>
      </c>
      <c r="E9" s="30" t="s">
        <v>16</v>
      </c>
      <c r="F9" s="30">
        <v>34</v>
      </c>
      <c r="G9" s="30" t="s">
        <v>159</v>
      </c>
      <c r="H9" s="35" t="s">
        <v>192</v>
      </c>
      <c r="I9" s="35" t="s">
        <v>171</v>
      </c>
      <c r="Q9" s="22"/>
    </row>
    <row r="10" spans="2:17" ht="14.45" x14ac:dyDescent="0.3">
      <c r="B10" s="6">
        <f t="shared" si="0"/>
        <v>22</v>
      </c>
      <c r="C10" s="50" t="s">
        <v>34</v>
      </c>
      <c r="D10" s="54"/>
      <c r="E10" s="51"/>
      <c r="F10" s="51"/>
      <c r="G10" s="52"/>
      <c r="H10" s="52"/>
      <c r="I10" s="52"/>
    </row>
    <row r="11" spans="2:17" s="34" customFormat="1" ht="14.45" x14ac:dyDescent="0.3">
      <c r="B11" s="27">
        <f t="shared" si="0"/>
        <v>23</v>
      </c>
      <c r="C11" s="27" t="s">
        <v>30</v>
      </c>
      <c r="D11" s="32" t="s">
        <v>158</v>
      </c>
      <c r="E11" s="66" t="s">
        <v>16</v>
      </c>
      <c r="F11" s="66">
        <v>48</v>
      </c>
      <c r="G11" s="30" t="s">
        <v>17</v>
      </c>
      <c r="H11" s="30" t="s">
        <v>18</v>
      </c>
      <c r="I11" s="30" t="s">
        <v>17</v>
      </c>
      <c r="Q11" s="22"/>
    </row>
    <row r="12" spans="2:17" ht="28.9" x14ac:dyDescent="0.3">
      <c r="B12" s="6">
        <f t="shared" si="0"/>
        <v>24</v>
      </c>
      <c r="C12" s="6" t="s">
        <v>31</v>
      </c>
      <c r="D12" s="11" t="s">
        <v>158</v>
      </c>
      <c r="E12" s="69" t="s">
        <v>16</v>
      </c>
      <c r="F12" s="69">
        <v>29</v>
      </c>
      <c r="G12" s="15" t="s">
        <v>159</v>
      </c>
      <c r="H12" s="15" t="s">
        <v>168</v>
      </c>
      <c r="I12" s="8" t="s">
        <v>17</v>
      </c>
    </row>
    <row r="13" spans="2:17" s="34" customFormat="1" ht="57.6" x14ac:dyDescent="0.3">
      <c r="B13" s="27">
        <f t="shared" si="0"/>
        <v>25</v>
      </c>
      <c r="C13" s="27" t="s">
        <v>32</v>
      </c>
      <c r="D13" s="32" t="s">
        <v>159</v>
      </c>
      <c r="E13" s="28" t="s">
        <v>134</v>
      </c>
      <c r="F13" s="66">
        <v>52</v>
      </c>
      <c r="G13" s="30" t="s">
        <v>159</v>
      </c>
      <c r="H13" s="66" t="s">
        <v>169</v>
      </c>
      <c r="I13" s="30" t="s">
        <v>17</v>
      </c>
      <c r="Q13" s="22"/>
    </row>
    <row r="14" spans="2:17" ht="14.45" x14ac:dyDescent="0.3">
      <c r="B14" s="6">
        <f t="shared" si="0"/>
        <v>26</v>
      </c>
      <c r="C14" s="6" t="s">
        <v>33</v>
      </c>
      <c r="D14" s="11" t="s">
        <v>158</v>
      </c>
      <c r="E14" s="69" t="s">
        <v>16</v>
      </c>
      <c r="F14" s="69">
        <v>12</v>
      </c>
      <c r="G14" s="8" t="s">
        <v>17</v>
      </c>
      <c r="H14" s="8" t="s">
        <v>18</v>
      </c>
      <c r="I14" s="8" t="s">
        <v>17</v>
      </c>
    </row>
    <row r="15" spans="2:17" s="34" customFormat="1" ht="14.45" x14ac:dyDescent="0.3">
      <c r="B15" s="27">
        <f t="shared" si="0"/>
        <v>27</v>
      </c>
      <c r="C15" s="43" t="s">
        <v>34</v>
      </c>
      <c r="D15" s="47"/>
      <c r="E15" s="44"/>
      <c r="F15" s="44"/>
      <c r="G15" s="45"/>
      <c r="H15" s="45"/>
      <c r="I15" s="45"/>
      <c r="Q15" s="22"/>
    </row>
    <row r="16" spans="2:17" ht="43.15" x14ac:dyDescent="0.3">
      <c r="B16" s="6">
        <f t="shared" si="0"/>
        <v>28</v>
      </c>
      <c r="C16" s="6" t="s">
        <v>35</v>
      </c>
      <c r="D16" s="11" t="s">
        <v>159</v>
      </c>
      <c r="E16" s="12" t="s">
        <v>160</v>
      </c>
      <c r="F16" s="69">
        <v>27</v>
      </c>
      <c r="G16" s="8" t="s">
        <v>159</v>
      </c>
      <c r="H16" s="15" t="s">
        <v>172</v>
      </c>
      <c r="I16" s="8" t="s">
        <v>170</v>
      </c>
    </row>
    <row r="17" spans="2:17" s="34" customFormat="1" ht="14.45" x14ac:dyDescent="0.3">
      <c r="B17" s="27">
        <f t="shared" si="0"/>
        <v>29</v>
      </c>
      <c r="C17" s="43" t="s">
        <v>34</v>
      </c>
      <c r="D17" s="47"/>
      <c r="E17" s="44"/>
      <c r="F17" s="44"/>
      <c r="G17" s="45"/>
      <c r="H17" s="45"/>
      <c r="I17" s="45"/>
      <c r="Q17" s="22"/>
    </row>
    <row r="18" spans="2:17" ht="72" x14ac:dyDescent="0.3">
      <c r="B18" s="6">
        <f t="shared" si="0"/>
        <v>30</v>
      </c>
      <c r="C18" s="6" t="s">
        <v>36</v>
      </c>
      <c r="D18" s="11" t="s">
        <v>158</v>
      </c>
      <c r="E18" s="7" t="s">
        <v>16</v>
      </c>
      <c r="F18" s="7">
        <v>41</v>
      </c>
      <c r="G18" s="8" t="s">
        <v>159</v>
      </c>
      <c r="H18" s="15" t="s">
        <v>194</v>
      </c>
      <c r="I18" s="8" t="s">
        <v>170</v>
      </c>
    </row>
    <row r="19" spans="2:17" s="34" customFormat="1" ht="14.45" x14ac:dyDescent="0.3">
      <c r="B19" s="27">
        <f t="shared" si="0"/>
        <v>31</v>
      </c>
      <c r="C19" s="27" t="s">
        <v>144</v>
      </c>
      <c r="D19" s="32" t="s">
        <v>159</v>
      </c>
      <c r="E19" s="29" t="s">
        <v>16</v>
      </c>
      <c r="F19" s="29">
        <v>25</v>
      </c>
      <c r="G19" s="30" t="s">
        <v>17</v>
      </c>
      <c r="H19" s="30" t="s">
        <v>18</v>
      </c>
      <c r="I19" s="30" t="s">
        <v>17</v>
      </c>
      <c r="Q19" s="22"/>
    </row>
    <row r="20" spans="2:17" ht="14.45" x14ac:dyDescent="0.3">
      <c r="B20" s="6">
        <f t="shared" si="0"/>
        <v>32</v>
      </c>
      <c r="C20" s="6" t="s">
        <v>37</v>
      </c>
      <c r="D20" s="11" t="s">
        <v>158</v>
      </c>
      <c r="E20" s="7" t="s">
        <v>16</v>
      </c>
      <c r="F20" s="7">
        <v>8</v>
      </c>
      <c r="G20" s="8" t="s">
        <v>17</v>
      </c>
      <c r="H20" s="8" t="s">
        <v>18</v>
      </c>
      <c r="I20" s="8" t="s">
        <v>17</v>
      </c>
    </row>
    <row r="21" spans="2:17" s="34" customFormat="1" ht="57.6" customHeight="1" x14ac:dyDescent="0.3">
      <c r="B21" s="27">
        <f t="shared" si="0"/>
        <v>33</v>
      </c>
      <c r="C21" s="27" t="s">
        <v>73</v>
      </c>
      <c r="D21" s="31" t="s">
        <v>158</v>
      </c>
      <c r="E21" s="29" t="s">
        <v>16</v>
      </c>
      <c r="F21" s="29">
        <v>22</v>
      </c>
      <c r="G21" s="30" t="s">
        <v>159</v>
      </c>
      <c r="H21" s="35" t="s">
        <v>193</v>
      </c>
      <c r="I21" s="30" t="s">
        <v>17</v>
      </c>
      <c r="Q21" s="22"/>
    </row>
    <row r="22" spans="2:17" ht="14.45" x14ac:dyDescent="0.3">
      <c r="B22" s="6">
        <f t="shared" si="0"/>
        <v>34</v>
      </c>
      <c r="C22" s="6" t="s">
        <v>38</v>
      </c>
      <c r="D22" s="10" t="s">
        <v>158</v>
      </c>
      <c r="E22" s="7" t="s">
        <v>16</v>
      </c>
      <c r="F22" s="7">
        <v>10</v>
      </c>
      <c r="G22" s="8" t="s">
        <v>17</v>
      </c>
      <c r="H22" s="8" t="s">
        <v>18</v>
      </c>
      <c r="I22" s="8" t="s">
        <v>17</v>
      </c>
    </row>
    <row r="23" spans="2:17" s="34" customFormat="1" ht="14.45" x14ac:dyDescent="0.3">
      <c r="B23" s="27">
        <f t="shared" si="0"/>
        <v>35</v>
      </c>
      <c r="C23" s="27" t="s">
        <v>39</v>
      </c>
      <c r="D23" s="31" t="s">
        <v>158</v>
      </c>
      <c r="E23" s="29" t="s">
        <v>16</v>
      </c>
      <c r="F23" s="29">
        <v>12</v>
      </c>
      <c r="G23" s="30" t="s">
        <v>17</v>
      </c>
      <c r="H23" s="30" t="s">
        <v>18</v>
      </c>
      <c r="I23" s="30" t="s">
        <v>17</v>
      </c>
      <c r="Q23" s="22"/>
    </row>
    <row r="24" spans="2:17" ht="100.9" x14ac:dyDescent="0.3">
      <c r="B24" s="6">
        <f t="shared" si="0"/>
        <v>36</v>
      </c>
      <c r="C24" s="6" t="s">
        <v>40</v>
      </c>
      <c r="D24" s="11" t="s">
        <v>158</v>
      </c>
      <c r="E24" s="7" t="s">
        <v>16</v>
      </c>
      <c r="F24" s="7">
        <v>15</v>
      </c>
      <c r="G24" s="8" t="s">
        <v>173</v>
      </c>
      <c r="H24" s="15" t="s">
        <v>174</v>
      </c>
      <c r="I24" s="15" t="s">
        <v>175</v>
      </c>
    </row>
    <row r="25" spans="2:17" s="34" customFormat="1" ht="28.9" customHeight="1" x14ac:dyDescent="0.3">
      <c r="B25" s="27">
        <f t="shared" si="0"/>
        <v>37</v>
      </c>
      <c r="C25" s="27" t="s">
        <v>116</v>
      </c>
      <c r="D25" s="32" t="s">
        <v>158</v>
      </c>
      <c r="E25" s="29" t="s">
        <v>16</v>
      </c>
      <c r="F25" s="29">
        <v>31</v>
      </c>
      <c r="G25" s="30" t="s">
        <v>159</v>
      </c>
      <c r="H25" s="35" t="s">
        <v>192</v>
      </c>
      <c r="I25" s="30" t="s">
        <v>17</v>
      </c>
      <c r="Q25" s="22"/>
    </row>
    <row r="26" spans="2:17" ht="58.9" customHeight="1" x14ac:dyDescent="0.3">
      <c r="B26" s="6">
        <f t="shared" si="0"/>
        <v>38</v>
      </c>
      <c r="C26" s="6" t="s">
        <v>128</v>
      </c>
      <c r="D26" s="11" t="s">
        <v>158</v>
      </c>
      <c r="E26" s="7" t="s">
        <v>16</v>
      </c>
      <c r="F26" s="7">
        <v>29</v>
      </c>
      <c r="G26" s="8" t="s">
        <v>17</v>
      </c>
      <c r="H26" s="8" t="s">
        <v>18</v>
      </c>
      <c r="I26" s="15" t="s">
        <v>176</v>
      </c>
    </row>
    <row r="27" spans="2:17" s="34" customFormat="1" ht="14.45" x14ac:dyDescent="0.3">
      <c r="B27" s="27">
        <f t="shared" si="0"/>
        <v>39</v>
      </c>
      <c r="C27" s="27" t="s">
        <v>41</v>
      </c>
      <c r="D27" s="32" t="s">
        <v>158</v>
      </c>
      <c r="E27" s="29" t="s">
        <v>16</v>
      </c>
      <c r="F27" s="29">
        <v>11</v>
      </c>
      <c r="G27" s="30" t="s">
        <v>17</v>
      </c>
      <c r="H27" s="30" t="s">
        <v>18</v>
      </c>
      <c r="I27" s="30" t="s">
        <v>17</v>
      </c>
      <c r="Q27" s="22"/>
    </row>
    <row r="28" spans="2:17" ht="43.15" x14ac:dyDescent="0.3">
      <c r="B28" s="6">
        <f t="shared" si="0"/>
        <v>40</v>
      </c>
      <c r="C28" s="6" t="s">
        <v>42</v>
      </c>
      <c r="D28" s="11" t="s">
        <v>159</v>
      </c>
      <c r="E28" s="12" t="s">
        <v>161</v>
      </c>
      <c r="F28" s="7">
        <v>62</v>
      </c>
      <c r="G28" s="8" t="s">
        <v>159</v>
      </c>
      <c r="H28" s="15" t="s">
        <v>177</v>
      </c>
      <c r="I28" s="8" t="s">
        <v>17</v>
      </c>
    </row>
    <row r="29" spans="2:17" s="34" customFormat="1" ht="14.45" x14ac:dyDescent="0.3">
      <c r="B29" s="27">
        <f t="shared" si="0"/>
        <v>41</v>
      </c>
      <c r="C29" s="43" t="s">
        <v>34</v>
      </c>
      <c r="D29" s="47"/>
      <c r="E29" s="44"/>
      <c r="F29" s="44"/>
      <c r="G29" s="45"/>
      <c r="H29" s="45"/>
      <c r="I29" s="45"/>
      <c r="Q29" s="22"/>
    </row>
    <row r="30" spans="2:17" ht="172.9" customHeight="1" x14ac:dyDescent="0.3">
      <c r="B30" s="6">
        <f t="shared" ref="B30" si="1">SUM(B29+1)</f>
        <v>42</v>
      </c>
      <c r="C30" s="6" t="s">
        <v>44</v>
      </c>
      <c r="D30" s="11" t="s">
        <v>158</v>
      </c>
      <c r="E30" s="12" t="s">
        <v>163</v>
      </c>
      <c r="F30" s="57">
        <v>136</v>
      </c>
      <c r="G30" s="8" t="s">
        <v>159</v>
      </c>
      <c r="H30" s="8" t="s">
        <v>178</v>
      </c>
      <c r="I30" s="8" t="s">
        <v>17</v>
      </c>
    </row>
    <row r="31" spans="2:17" s="34" customFormat="1" ht="58.9" customHeight="1" x14ac:dyDescent="0.3">
      <c r="B31" s="27"/>
      <c r="C31" s="27" t="s">
        <v>45</v>
      </c>
      <c r="D31" s="32" t="s">
        <v>159</v>
      </c>
      <c r="E31" s="28" t="s">
        <v>162</v>
      </c>
      <c r="F31" s="58">
        <v>16</v>
      </c>
      <c r="G31" s="30" t="s">
        <v>17</v>
      </c>
      <c r="H31" s="30" t="s">
        <v>18</v>
      </c>
      <c r="I31" s="30" t="s">
        <v>17</v>
      </c>
      <c r="J31" s="37"/>
      <c r="K31" s="37"/>
      <c r="L31" s="37"/>
      <c r="M31" s="37"/>
      <c r="N31" s="37"/>
      <c r="O31" s="37"/>
      <c r="Q31" s="22"/>
    </row>
    <row r="32" spans="2:17" ht="87.6" customHeight="1" x14ac:dyDescent="0.3">
      <c r="B32" s="6"/>
      <c r="C32" s="6" t="s">
        <v>46</v>
      </c>
      <c r="D32" s="10" t="s">
        <v>158</v>
      </c>
      <c r="E32" s="7" t="s">
        <v>135</v>
      </c>
      <c r="F32" s="57">
        <v>22</v>
      </c>
      <c r="G32" s="8" t="s">
        <v>17</v>
      </c>
      <c r="H32" s="15" t="s">
        <v>212</v>
      </c>
      <c r="I32" s="8" t="s">
        <v>17</v>
      </c>
      <c r="J32" s="25"/>
      <c r="K32" s="38"/>
      <c r="L32" s="60"/>
      <c r="M32" s="60"/>
      <c r="N32" s="60"/>
      <c r="O32" s="61"/>
    </row>
    <row r="33" spans="2:17" s="34" customFormat="1" ht="14.45" x14ac:dyDescent="0.3">
      <c r="B33" s="27"/>
      <c r="C33" s="27" t="s">
        <v>47</v>
      </c>
      <c r="D33" s="32" t="s">
        <v>158</v>
      </c>
      <c r="E33" s="29" t="s">
        <v>136</v>
      </c>
      <c r="F33" s="42">
        <v>10</v>
      </c>
      <c r="G33" s="30" t="s">
        <v>17</v>
      </c>
      <c r="H33" s="30" t="s">
        <v>18</v>
      </c>
      <c r="I33" s="30" t="s">
        <v>17</v>
      </c>
      <c r="J33" s="37"/>
      <c r="K33" s="38"/>
      <c r="L33" s="39"/>
      <c r="M33" s="40"/>
      <c r="N33" s="39"/>
      <c r="O33" s="26"/>
      <c r="Q33" s="22"/>
    </row>
    <row r="34" spans="2:17" ht="15" customHeight="1" x14ac:dyDescent="0.3">
      <c r="B34" s="6"/>
      <c r="C34" s="6" t="s">
        <v>95</v>
      </c>
      <c r="D34" s="11" t="s">
        <v>158</v>
      </c>
      <c r="E34" s="7" t="s">
        <v>137</v>
      </c>
      <c r="F34" s="8" t="s">
        <v>18</v>
      </c>
      <c r="G34" s="8" t="s">
        <v>17</v>
      </c>
      <c r="H34" s="8" t="s">
        <v>18</v>
      </c>
      <c r="I34" s="8" t="s">
        <v>17</v>
      </c>
      <c r="J34" s="25"/>
      <c r="K34" s="25"/>
      <c r="L34" s="25"/>
      <c r="M34" s="25"/>
      <c r="N34" s="25"/>
      <c r="O34" s="25"/>
    </row>
    <row r="35" spans="2:17" s="34" customFormat="1" ht="28.9" x14ac:dyDescent="0.3">
      <c r="B35" s="27"/>
      <c r="C35" s="27" t="s">
        <v>96</v>
      </c>
      <c r="D35" s="32" t="s">
        <v>158</v>
      </c>
      <c r="E35" s="28" t="s">
        <v>152</v>
      </c>
      <c r="F35" s="30" t="s">
        <v>18</v>
      </c>
      <c r="G35" s="30" t="s">
        <v>17</v>
      </c>
      <c r="H35" s="30" t="s">
        <v>18</v>
      </c>
      <c r="I35" s="30" t="s">
        <v>17</v>
      </c>
      <c r="J35" s="37"/>
      <c r="K35" s="37"/>
      <c r="L35" s="37"/>
      <c r="M35" s="37"/>
      <c r="N35" s="37"/>
      <c r="O35" s="37"/>
      <c r="Q35" s="22"/>
    </row>
    <row r="36" spans="2:17" ht="14.45" x14ac:dyDescent="0.3">
      <c r="B36" s="6"/>
      <c r="C36" s="6"/>
      <c r="D36" s="10"/>
      <c r="E36" s="7"/>
      <c r="F36" s="7"/>
      <c r="G36" s="8"/>
      <c r="H36" s="8"/>
      <c r="I36" s="8"/>
    </row>
    <row r="37" spans="2:17" ht="14.45" x14ac:dyDescent="0.3">
      <c r="B37" s="6"/>
      <c r="C37" s="6"/>
      <c r="D37" s="10"/>
      <c r="E37" s="7"/>
      <c r="F37" s="7"/>
      <c r="G37" s="8"/>
      <c r="H37" s="8"/>
      <c r="I37" s="8"/>
    </row>
    <row r="38" spans="2:17" ht="14.45" x14ac:dyDescent="0.3">
      <c r="D38" s="3"/>
    </row>
    <row r="39" spans="2:17" ht="14.45" x14ac:dyDescent="0.3">
      <c r="B39" s="1" t="s">
        <v>22</v>
      </c>
      <c r="D39" s="3"/>
    </row>
    <row r="40" spans="2:17" ht="16.149999999999999" x14ac:dyDescent="0.3">
      <c r="C40" s="1" t="s">
        <v>153</v>
      </c>
    </row>
    <row r="41" spans="2:17" ht="14.45" x14ac:dyDescent="0.3">
      <c r="C41" s="1" t="s">
        <v>154</v>
      </c>
    </row>
    <row r="42" spans="2:17" ht="14.45" x14ac:dyDescent="0.3">
      <c r="C42" s="1" t="s">
        <v>26</v>
      </c>
    </row>
    <row r="43" spans="2:17" ht="16.149999999999999" x14ac:dyDescent="0.3">
      <c r="C43" s="1" t="s">
        <v>140</v>
      </c>
    </row>
  </sheetData>
  <mergeCells count="2">
    <mergeCell ref="B3:C3"/>
    <mergeCell ref="D3:I3"/>
  </mergeCells>
  <pageMargins left="0.70866141732283472" right="0.31496062992125984" top="0.19685039370078741" bottom="0.35433070866141736" header="0.11811023622047245" footer="0.11811023622047245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3"/>
  <sheetViews>
    <sheetView tabSelected="1" workbookViewId="0">
      <pane xSplit="3" ySplit="5" topLeftCell="D6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RowHeight="15" x14ac:dyDescent="0.25"/>
  <cols>
    <col min="1" max="1" width="2.28515625" customWidth="1"/>
    <col min="2" max="2" width="5" style="1" customWidth="1"/>
    <col min="3" max="3" width="28.85546875" style="1" customWidth="1"/>
    <col min="4" max="4" width="13.7109375" customWidth="1"/>
    <col min="5" max="5" width="13.140625" customWidth="1"/>
    <col min="6" max="6" width="13" customWidth="1"/>
    <col min="7" max="7" width="14.28515625" customWidth="1"/>
    <col min="8" max="9" width="12.28515625" customWidth="1"/>
    <col min="10" max="10" width="11.28515625" customWidth="1"/>
    <col min="11" max="11" width="14.28515625" customWidth="1"/>
    <col min="12" max="12" width="12.140625" customWidth="1"/>
    <col min="13" max="13" width="3.28515625" customWidth="1"/>
    <col min="16" max="16" width="13" customWidth="1"/>
    <col min="17" max="17" width="11.28515625" customWidth="1"/>
    <col min="18" max="20" width="13.85546875" customWidth="1"/>
    <col min="21" max="21" width="12.42578125" style="21" bestFit="1" customWidth="1"/>
  </cols>
  <sheetData>
    <row r="1" spans="2:21" ht="17.45" x14ac:dyDescent="0.3">
      <c r="B1" s="77" t="s">
        <v>207</v>
      </c>
    </row>
    <row r="2" spans="2:21" thickBot="1" x14ac:dyDescent="0.35">
      <c r="H2" t="s">
        <v>186</v>
      </c>
    </row>
    <row r="3" spans="2:21" s="22" customFormat="1" thickBot="1" x14ac:dyDescent="0.35">
      <c r="B3" s="82"/>
      <c r="C3" s="83"/>
      <c r="D3" s="80" t="s">
        <v>182</v>
      </c>
      <c r="E3" s="78"/>
      <c r="F3" s="78"/>
      <c r="G3" s="78"/>
      <c r="H3" s="78"/>
      <c r="I3" s="78"/>
      <c r="J3" s="78"/>
      <c r="K3" s="78"/>
      <c r="L3" s="78"/>
    </row>
    <row r="4" spans="2:21" s="2" customFormat="1" ht="43.15" customHeight="1" x14ac:dyDescent="0.3">
      <c r="B4" s="24" t="s">
        <v>9</v>
      </c>
      <c r="C4" s="24" t="s">
        <v>0</v>
      </c>
      <c r="D4" s="24" t="s">
        <v>155</v>
      </c>
      <c r="E4" s="24" t="s">
        <v>141</v>
      </c>
      <c r="F4" s="24" t="s">
        <v>156</v>
      </c>
      <c r="G4" s="24" t="s">
        <v>142</v>
      </c>
      <c r="H4" s="24" t="s">
        <v>143</v>
      </c>
      <c r="I4" s="24" t="s">
        <v>183</v>
      </c>
      <c r="J4" s="24" t="s">
        <v>184</v>
      </c>
      <c r="K4" s="24" t="s">
        <v>185</v>
      </c>
      <c r="L4" s="24" t="s">
        <v>7</v>
      </c>
    </row>
    <row r="5" spans="2:21" x14ac:dyDescent="0.25">
      <c r="B5" s="6"/>
      <c r="C5" s="6"/>
      <c r="D5" s="76" t="s">
        <v>198</v>
      </c>
      <c r="E5" s="76" t="s">
        <v>198</v>
      </c>
      <c r="F5" s="76" t="s">
        <v>198</v>
      </c>
      <c r="G5" s="76" t="s">
        <v>198</v>
      </c>
      <c r="H5" s="76" t="s">
        <v>198</v>
      </c>
      <c r="I5" s="76" t="s">
        <v>198</v>
      </c>
      <c r="J5" s="76" t="s">
        <v>198</v>
      </c>
      <c r="K5" s="76" t="s">
        <v>198</v>
      </c>
      <c r="L5" s="76"/>
    </row>
    <row r="6" spans="2:21" ht="14.45" x14ac:dyDescent="0.3">
      <c r="B6" s="6">
        <v>18</v>
      </c>
      <c r="C6" s="6" t="s">
        <v>13</v>
      </c>
      <c r="D6" s="20">
        <v>65915</v>
      </c>
      <c r="E6" s="20" t="s">
        <v>18</v>
      </c>
      <c r="F6" s="20">
        <v>28184.33</v>
      </c>
      <c r="G6" s="8" t="s">
        <v>138</v>
      </c>
      <c r="H6" s="20">
        <v>15139.69</v>
      </c>
      <c r="I6" s="63">
        <v>14000</v>
      </c>
      <c r="J6" s="20">
        <v>31036.9</v>
      </c>
      <c r="K6" s="20">
        <v>1420.64</v>
      </c>
      <c r="L6" s="8"/>
    </row>
    <row r="7" spans="2:21" s="34" customFormat="1" ht="14.45" x14ac:dyDescent="0.3">
      <c r="B7" s="27">
        <f t="shared" ref="B7:B29" si="0">SUM(B6+1)</f>
        <v>19</v>
      </c>
      <c r="C7" s="27" t="s">
        <v>27</v>
      </c>
      <c r="D7" s="64">
        <v>75682</v>
      </c>
      <c r="E7" s="64">
        <v>8191.84</v>
      </c>
      <c r="F7" s="64">
        <v>13363.99</v>
      </c>
      <c r="G7" s="64">
        <v>849.24</v>
      </c>
      <c r="H7" s="64">
        <v>13391.82</v>
      </c>
      <c r="I7" s="64" t="s">
        <v>18</v>
      </c>
      <c r="J7" s="64">
        <v>42030</v>
      </c>
      <c r="K7" s="64">
        <v>1995.85</v>
      </c>
      <c r="L7" s="30"/>
      <c r="U7" s="22"/>
    </row>
    <row r="8" spans="2:21" ht="14.45" x14ac:dyDescent="0.3">
      <c r="B8" s="6">
        <f t="shared" si="0"/>
        <v>20</v>
      </c>
      <c r="C8" s="6" t="s">
        <v>28</v>
      </c>
      <c r="D8" s="20">
        <v>60986</v>
      </c>
      <c r="E8" s="20">
        <v>6120.22</v>
      </c>
      <c r="F8" s="20">
        <v>11172.26</v>
      </c>
      <c r="G8" s="20">
        <v>1121.3699999999999</v>
      </c>
      <c r="H8" s="20">
        <v>18837.259999999998</v>
      </c>
      <c r="I8" s="65" t="s">
        <v>18</v>
      </c>
      <c r="J8" s="20">
        <v>8361</v>
      </c>
      <c r="K8" s="20">
        <v>1828.9</v>
      </c>
      <c r="L8" s="8"/>
    </row>
    <row r="9" spans="2:21" s="34" customFormat="1" ht="14.45" x14ac:dyDescent="0.3">
      <c r="B9" s="27">
        <f t="shared" si="0"/>
        <v>21</v>
      </c>
      <c r="C9" s="27" t="s">
        <v>29</v>
      </c>
      <c r="D9" s="64">
        <v>37101.24</v>
      </c>
      <c r="E9" s="64">
        <v>1685.15</v>
      </c>
      <c r="F9" s="64">
        <v>5930</v>
      </c>
      <c r="G9" s="64">
        <v>2832.66</v>
      </c>
      <c r="H9" s="64">
        <v>16541.82</v>
      </c>
      <c r="I9" s="64" t="s">
        <v>18</v>
      </c>
      <c r="J9" s="64">
        <v>7919.4</v>
      </c>
      <c r="K9" s="64">
        <v>435.6</v>
      </c>
      <c r="L9" s="30"/>
      <c r="U9" s="22"/>
    </row>
    <row r="10" spans="2:21" ht="14.45" x14ac:dyDescent="0.3">
      <c r="B10" s="6">
        <f t="shared" si="0"/>
        <v>22</v>
      </c>
      <c r="C10" s="50" t="s">
        <v>34</v>
      </c>
      <c r="D10" s="51"/>
      <c r="E10" s="51"/>
      <c r="F10" s="51"/>
      <c r="G10" s="51"/>
      <c r="H10" s="51"/>
      <c r="I10" s="56"/>
      <c r="J10" s="56"/>
      <c r="K10" s="56"/>
      <c r="L10" s="51"/>
    </row>
    <row r="11" spans="2:21" s="34" customFormat="1" ht="14.45" x14ac:dyDescent="0.3">
      <c r="B11" s="27">
        <f t="shared" si="0"/>
        <v>23</v>
      </c>
      <c r="C11" s="27" t="s">
        <v>30</v>
      </c>
      <c r="D11" s="68">
        <v>18099</v>
      </c>
      <c r="E11" s="68">
        <v>3058.49</v>
      </c>
      <c r="F11" s="68">
        <v>9080.8700000000008</v>
      </c>
      <c r="G11" s="68">
        <v>6868.75</v>
      </c>
      <c r="H11" s="68">
        <v>15721.12</v>
      </c>
      <c r="I11" s="64" t="s">
        <v>18</v>
      </c>
      <c r="J11" s="68">
        <v>7979</v>
      </c>
      <c r="K11" s="68">
        <v>148.52000000000001</v>
      </c>
      <c r="L11" s="66"/>
      <c r="U11" s="22"/>
    </row>
    <row r="12" spans="2:21" ht="14.45" x14ac:dyDescent="0.3">
      <c r="B12" s="6">
        <f t="shared" si="0"/>
        <v>24</v>
      </c>
      <c r="C12" s="6" t="s">
        <v>31</v>
      </c>
      <c r="D12" s="71">
        <v>25841.7</v>
      </c>
      <c r="E12" s="71">
        <v>1843.45</v>
      </c>
      <c r="F12" s="71">
        <v>7754.65</v>
      </c>
      <c r="G12" s="71">
        <v>8212.42</v>
      </c>
      <c r="H12" s="71">
        <v>17222.3</v>
      </c>
      <c r="I12" s="20" t="s">
        <v>18</v>
      </c>
      <c r="J12" s="71">
        <v>9618.9</v>
      </c>
      <c r="K12" s="71">
        <v>545.6</v>
      </c>
      <c r="L12" s="69"/>
    </row>
    <row r="13" spans="2:21" s="34" customFormat="1" ht="14.45" x14ac:dyDescent="0.3">
      <c r="B13" s="27">
        <f t="shared" si="0"/>
        <v>25</v>
      </c>
      <c r="C13" s="27" t="s">
        <v>32</v>
      </c>
      <c r="D13" s="68">
        <v>67639.63</v>
      </c>
      <c r="E13" s="68">
        <v>3650.51</v>
      </c>
      <c r="F13" s="68">
        <v>7281.22</v>
      </c>
      <c r="G13" s="68">
        <v>3537.58</v>
      </c>
      <c r="H13" s="68">
        <v>16165.02</v>
      </c>
      <c r="I13" s="64" t="s">
        <v>18</v>
      </c>
      <c r="J13" s="68">
        <v>19861.5</v>
      </c>
      <c r="K13" s="68">
        <v>1436.33</v>
      </c>
      <c r="L13" s="66"/>
      <c r="U13" s="22"/>
    </row>
    <row r="14" spans="2:21" ht="14.45" x14ac:dyDescent="0.3">
      <c r="B14" s="6">
        <f t="shared" si="0"/>
        <v>26</v>
      </c>
      <c r="C14" s="6" t="s">
        <v>33</v>
      </c>
      <c r="D14" s="71">
        <v>6090.78</v>
      </c>
      <c r="E14" s="20" t="s">
        <v>18</v>
      </c>
      <c r="F14" s="71">
        <v>4561.09</v>
      </c>
      <c r="G14" s="71">
        <v>797.66</v>
      </c>
      <c r="H14" s="71">
        <v>3919.98</v>
      </c>
      <c r="I14" s="20" t="s">
        <v>18</v>
      </c>
      <c r="J14" s="71">
        <v>2669.47</v>
      </c>
      <c r="K14" s="71">
        <v>737.2</v>
      </c>
      <c r="L14" s="69"/>
    </row>
    <row r="15" spans="2:21" s="34" customFormat="1" ht="14.45" x14ac:dyDescent="0.3">
      <c r="B15" s="27">
        <f t="shared" si="0"/>
        <v>27</v>
      </c>
      <c r="C15" s="43" t="s">
        <v>34</v>
      </c>
      <c r="D15" s="49"/>
      <c r="E15" s="49"/>
      <c r="F15" s="49"/>
      <c r="G15" s="49"/>
      <c r="H15" s="49"/>
      <c r="I15" s="49"/>
      <c r="J15" s="49"/>
      <c r="K15" s="49"/>
      <c r="L15" s="44"/>
      <c r="U15" s="22"/>
    </row>
    <row r="16" spans="2:21" ht="14.45" x14ac:dyDescent="0.3">
      <c r="B16" s="6">
        <f t="shared" si="0"/>
        <v>28</v>
      </c>
      <c r="C16" s="6" t="s">
        <v>35</v>
      </c>
      <c r="D16" s="71">
        <v>19666.3</v>
      </c>
      <c r="E16" s="71">
        <v>3028.62</v>
      </c>
      <c r="F16" s="71">
        <v>13090.65</v>
      </c>
      <c r="G16" s="71">
        <v>1945.33</v>
      </c>
      <c r="H16" s="71">
        <v>14776.96</v>
      </c>
      <c r="I16" s="20" t="s">
        <v>18</v>
      </c>
      <c r="J16" s="71">
        <v>3211.9</v>
      </c>
      <c r="K16" s="71">
        <v>545.94000000000005</v>
      </c>
      <c r="L16" s="69"/>
    </row>
    <row r="17" spans="2:21" s="34" customFormat="1" ht="14.45" x14ac:dyDescent="0.3">
      <c r="B17" s="27">
        <f t="shared" si="0"/>
        <v>29</v>
      </c>
      <c r="C17" s="43" t="s">
        <v>34</v>
      </c>
      <c r="D17" s="49"/>
      <c r="E17" s="49"/>
      <c r="F17" s="49"/>
      <c r="G17" s="49"/>
      <c r="H17" s="49"/>
      <c r="I17" s="73"/>
      <c r="J17" s="49"/>
      <c r="K17" s="49"/>
      <c r="L17" s="44"/>
      <c r="U17" s="22"/>
    </row>
    <row r="18" spans="2:21" ht="14.45" x14ac:dyDescent="0.3">
      <c r="B18" s="6">
        <f t="shared" si="0"/>
        <v>30</v>
      </c>
      <c r="C18" s="6" t="s">
        <v>36</v>
      </c>
      <c r="D18" s="19">
        <v>45685.7</v>
      </c>
      <c r="E18" s="19">
        <v>9563.6200000000008</v>
      </c>
      <c r="F18" s="19">
        <v>18019.14</v>
      </c>
      <c r="G18" s="19">
        <v>6407.9</v>
      </c>
      <c r="H18" s="19">
        <v>32164.35</v>
      </c>
      <c r="I18" s="20" t="s">
        <v>18</v>
      </c>
      <c r="J18" s="19">
        <v>22080</v>
      </c>
      <c r="K18" s="19">
        <v>1922.28</v>
      </c>
      <c r="L18" s="7"/>
    </row>
    <row r="19" spans="2:21" s="34" customFormat="1" ht="14.45" x14ac:dyDescent="0.3">
      <c r="B19" s="27">
        <f t="shared" si="0"/>
        <v>31</v>
      </c>
      <c r="C19" s="27" t="s">
        <v>144</v>
      </c>
      <c r="D19" s="33">
        <v>26608.66</v>
      </c>
      <c r="E19" s="33">
        <v>2814.51</v>
      </c>
      <c r="F19" s="33">
        <v>7371.74</v>
      </c>
      <c r="G19" s="33">
        <v>3235.13</v>
      </c>
      <c r="H19" s="33">
        <v>10518.52</v>
      </c>
      <c r="I19" s="64" t="s">
        <v>18</v>
      </c>
      <c r="J19" s="33">
        <v>14377</v>
      </c>
      <c r="K19" s="33">
        <v>926</v>
      </c>
      <c r="L19" s="29"/>
      <c r="U19" s="22"/>
    </row>
    <row r="20" spans="2:21" ht="14.45" x14ac:dyDescent="0.3">
      <c r="B20" s="6">
        <f t="shared" si="0"/>
        <v>32</v>
      </c>
      <c r="C20" s="6" t="s">
        <v>37</v>
      </c>
      <c r="D20" s="19">
        <v>6748.67</v>
      </c>
      <c r="E20" s="19">
        <v>1340.97</v>
      </c>
      <c r="F20" s="19">
        <v>1221.4000000000001</v>
      </c>
      <c r="G20" s="19">
        <v>1001.45</v>
      </c>
      <c r="H20" s="19">
        <v>7161.26</v>
      </c>
      <c r="I20" s="20" t="s">
        <v>18</v>
      </c>
      <c r="J20" s="19">
        <v>2669.47</v>
      </c>
      <c r="K20" s="19">
        <v>761.2</v>
      </c>
      <c r="L20" s="7"/>
    </row>
    <row r="21" spans="2:21" s="34" customFormat="1" ht="16.149999999999999" customHeight="1" x14ac:dyDescent="0.3">
      <c r="B21" s="27">
        <f t="shared" si="0"/>
        <v>33</v>
      </c>
      <c r="C21" s="27" t="s">
        <v>73</v>
      </c>
      <c r="D21" s="33">
        <v>34006.69</v>
      </c>
      <c r="E21" s="33">
        <v>3135.16</v>
      </c>
      <c r="F21" s="33">
        <v>4901.25</v>
      </c>
      <c r="G21" s="33">
        <v>2027.75</v>
      </c>
      <c r="H21" s="33">
        <v>16200.47</v>
      </c>
      <c r="I21" s="64" t="s">
        <v>18</v>
      </c>
      <c r="J21" s="33">
        <v>19639.5</v>
      </c>
      <c r="K21" s="33">
        <v>859.8</v>
      </c>
      <c r="L21" s="29"/>
      <c r="U21" s="22"/>
    </row>
    <row r="22" spans="2:21" ht="14.45" x14ac:dyDescent="0.3">
      <c r="B22" s="6">
        <f t="shared" si="0"/>
        <v>34</v>
      </c>
      <c r="C22" s="6" t="s">
        <v>38</v>
      </c>
      <c r="D22" s="19">
        <v>10394.56</v>
      </c>
      <c r="E22" s="19">
        <v>1502</v>
      </c>
      <c r="F22" s="19">
        <v>1200.06</v>
      </c>
      <c r="G22" s="19">
        <v>806.79</v>
      </c>
      <c r="H22" s="19">
        <v>4248.51</v>
      </c>
      <c r="I22" s="20" t="s">
        <v>18</v>
      </c>
      <c r="J22" s="19">
        <v>2669.47</v>
      </c>
      <c r="K22" s="19">
        <v>255.14</v>
      </c>
      <c r="L22" s="7"/>
    </row>
    <row r="23" spans="2:21" s="34" customFormat="1" ht="14.45" x14ac:dyDescent="0.3">
      <c r="B23" s="27">
        <f t="shared" si="0"/>
        <v>35</v>
      </c>
      <c r="C23" s="27" t="s">
        <v>39</v>
      </c>
      <c r="D23" s="33">
        <v>4820.79</v>
      </c>
      <c r="E23" s="33">
        <v>1084.94</v>
      </c>
      <c r="F23" s="33">
        <v>1525.26</v>
      </c>
      <c r="G23" s="33">
        <v>890.67</v>
      </c>
      <c r="H23" s="33">
        <v>6107.45</v>
      </c>
      <c r="I23" s="64" t="s">
        <v>18</v>
      </c>
      <c r="J23" s="33">
        <v>2669.47</v>
      </c>
      <c r="K23" s="33">
        <v>593.5</v>
      </c>
      <c r="L23" s="29"/>
      <c r="U23" s="22"/>
    </row>
    <row r="24" spans="2:21" ht="14.45" x14ac:dyDescent="0.3">
      <c r="B24" s="6">
        <f t="shared" si="0"/>
        <v>36</v>
      </c>
      <c r="C24" s="6" t="s">
        <v>40</v>
      </c>
      <c r="D24" s="19">
        <v>15835.75</v>
      </c>
      <c r="E24" s="19">
        <v>3751.25</v>
      </c>
      <c r="F24" s="19">
        <v>10585.04</v>
      </c>
      <c r="G24" s="19">
        <v>1143.8699999999999</v>
      </c>
      <c r="H24" s="19">
        <v>34563.47</v>
      </c>
      <c r="I24" s="20" t="s">
        <v>18</v>
      </c>
      <c r="J24" s="19">
        <v>4561.1000000000004</v>
      </c>
      <c r="K24" s="19">
        <v>807.22</v>
      </c>
      <c r="L24" s="7"/>
    </row>
    <row r="25" spans="2:21" s="34" customFormat="1" ht="144" customHeight="1" x14ac:dyDescent="0.3">
      <c r="B25" s="27">
        <f t="shared" si="0"/>
        <v>37</v>
      </c>
      <c r="C25" s="27" t="s">
        <v>116</v>
      </c>
      <c r="D25" s="33">
        <v>10871.73</v>
      </c>
      <c r="E25" s="33">
        <v>1026.57</v>
      </c>
      <c r="F25" s="33">
        <v>3154.13</v>
      </c>
      <c r="G25" s="33">
        <v>1939.69</v>
      </c>
      <c r="H25" s="33">
        <v>10140.049999999999</v>
      </c>
      <c r="I25" s="64" t="s">
        <v>18</v>
      </c>
      <c r="J25" s="33">
        <v>4561.1000000000004</v>
      </c>
      <c r="K25" s="33">
        <v>148.52000000000001</v>
      </c>
      <c r="L25" s="28" t="s">
        <v>148</v>
      </c>
      <c r="U25" s="22"/>
    </row>
    <row r="26" spans="2:21" ht="15" customHeight="1" x14ac:dyDescent="0.25">
      <c r="B26" s="6">
        <f t="shared" si="0"/>
        <v>38</v>
      </c>
      <c r="C26" s="6" t="s">
        <v>128</v>
      </c>
      <c r="D26" s="19">
        <v>43780.23</v>
      </c>
      <c r="E26" s="19">
        <v>4948.63</v>
      </c>
      <c r="F26" s="19">
        <v>8938.0300000000007</v>
      </c>
      <c r="G26" s="19">
        <v>3379.82</v>
      </c>
      <c r="H26" s="19">
        <v>22179.54</v>
      </c>
      <c r="I26" s="20" t="s">
        <v>18</v>
      </c>
      <c r="J26" s="19">
        <v>22709.8</v>
      </c>
      <c r="K26" s="19">
        <v>760.32</v>
      </c>
      <c r="L26" s="7"/>
    </row>
    <row r="27" spans="2:21" s="34" customFormat="1" x14ac:dyDescent="0.25">
      <c r="B27" s="27">
        <f t="shared" si="0"/>
        <v>39</v>
      </c>
      <c r="C27" s="27" t="s">
        <v>41</v>
      </c>
      <c r="D27" s="33">
        <v>6803.53</v>
      </c>
      <c r="E27" s="33">
        <v>1254.32</v>
      </c>
      <c r="F27" s="33">
        <v>1711.74</v>
      </c>
      <c r="G27" s="33">
        <v>2098.4</v>
      </c>
      <c r="H27" s="33">
        <v>3630.4</v>
      </c>
      <c r="I27" s="64" t="s">
        <v>18</v>
      </c>
      <c r="J27" s="33">
        <v>2669.47</v>
      </c>
      <c r="K27" s="33">
        <v>850.2</v>
      </c>
      <c r="L27" s="29"/>
      <c r="U27" s="22"/>
    </row>
    <row r="28" spans="2:21" x14ac:dyDescent="0.25">
      <c r="B28" s="6">
        <f t="shared" si="0"/>
        <v>40</v>
      </c>
      <c r="C28" s="6" t="s">
        <v>42</v>
      </c>
      <c r="D28" s="19">
        <v>84783</v>
      </c>
      <c r="E28" s="19">
        <v>6447.93</v>
      </c>
      <c r="F28" s="19">
        <v>21767.86</v>
      </c>
      <c r="G28" s="19">
        <v>4952.3999999999996</v>
      </c>
      <c r="H28" s="19">
        <v>28708.32</v>
      </c>
      <c r="I28" s="20">
        <v>1</v>
      </c>
      <c r="J28" s="19">
        <v>23717.9</v>
      </c>
      <c r="K28" s="19">
        <v>1505.62</v>
      </c>
      <c r="L28" s="7"/>
    </row>
    <row r="29" spans="2:21" s="34" customFormat="1" x14ac:dyDescent="0.25">
      <c r="B29" s="27">
        <f t="shared" si="0"/>
        <v>41</v>
      </c>
      <c r="C29" s="43" t="s">
        <v>34</v>
      </c>
      <c r="D29" s="49"/>
      <c r="E29" s="49"/>
      <c r="F29" s="49"/>
      <c r="G29" s="49"/>
      <c r="H29" s="49"/>
      <c r="I29" s="73"/>
      <c r="J29" s="49"/>
      <c r="K29" s="49"/>
      <c r="L29" s="44"/>
      <c r="U29" s="22"/>
    </row>
    <row r="30" spans="2:21" x14ac:dyDescent="0.25">
      <c r="B30" s="6">
        <f t="shared" ref="B30" si="1">SUM(B29+1)</f>
        <v>42</v>
      </c>
      <c r="C30" s="6" t="s">
        <v>44</v>
      </c>
      <c r="D30" s="19">
        <v>153280</v>
      </c>
      <c r="E30" s="19">
        <v>15900.91</v>
      </c>
      <c r="F30" s="19">
        <v>40805.519999999997</v>
      </c>
      <c r="G30" s="19">
        <v>2139.4899999999998</v>
      </c>
      <c r="H30" s="19">
        <v>70466.05</v>
      </c>
      <c r="I30" s="20" t="s">
        <v>18</v>
      </c>
      <c r="J30" s="19">
        <v>45298.5</v>
      </c>
      <c r="K30" s="19">
        <v>2302.91</v>
      </c>
      <c r="L30" s="7"/>
    </row>
    <row r="31" spans="2:21" s="34" customFormat="1" x14ac:dyDescent="0.25">
      <c r="B31" s="27"/>
      <c r="C31" s="27" t="s">
        <v>45</v>
      </c>
      <c r="D31" s="33">
        <v>24908</v>
      </c>
      <c r="E31" s="33">
        <v>2539.6999999999998</v>
      </c>
      <c r="F31" s="33">
        <v>12017</v>
      </c>
      <c r="G31" s="33">
        <v>1750</v>
      </c>
      <c r="H31" s="33">
        <v>17648.990000000002</v>
      </c>
      <c r="I31" s="64">
        <v>1</v>
      </c>
      <c r="J31" s="33">
        <v>7086.7</v>
      </c>
      <c r="K31" s="62">
        <v>5000</v>
      </c>
      <c r="L31" s="29"/>
      <c r="N31" s="37"/>
      <c r="O31" s="37"/>
      <c r="P31" s="37"/>
      <c r="Q31" s="37"/>
      <c r="R31" s="37"/>
      <c r="S31" s="37"/>
      <c r="U31" s="22"/>
    </row>
    <row r="32" spans="2:21" ht="27.6" customHeight="1" x14ac:dyDescent="0.25">
      <c r="B32" s="6"/>
      <c r="C32" s="6" t="s">
        <v>46</v>
      </c>
      <c r="D32" s="15" t="s">
        <v>139</v>
      </c>
      <c r="E32" s="15" t="s">
        <v>139</v>
      </c>
      <c r="F32" s="20">
        <v>3719.26</v>
      </c>
      <c r="G32" s="15" t="s">
        <v>139</v>
      </c>
      <c r="H32" s="20">
        <v>12614.53</v>
      </c>
      <c r="I32" s="20" t="s">
        <v>18</v>
      </c>
      <c r="J32" s="19">
        <v>6039.8</v>
      </c>
      <c r="K32" s="20">
        <v>0</v>
      </c>
      <c r="L32" s="7"/>
      <c r="N32" s="25"/>
      <c r="O32" s="38"/>
      <c r="P32" s="60"/>
      <c r="Q32" s="60"/>
      <c r="R32" s="60"/>
      <c r="S32" s="61"/>
    </row>
    <row r="33" spans="2:21" s="34" customFormat="1" x14ac:dyDescent="0.25">
      <c r="B33" s="27"/>
      <c r="C33" s="27" t="s">
        <v>47</v>
      </c>
      <c r="D33" s="33">
        <v>4331</v>
      </c>
      <c r="E33" s="33">
        <v>458</v>
      </c>
      <c r="F33" s="33">
        <v>1200</v>
      </c>
      <c r="G33" s="33">
        <v>846</v>
      </c>
      <c r="H33" s="33">
        <v>2952.1</v>
      </c>
      <c r="I33" s="64" t="s">
        <v>18</v>
      </c>
      <c r="J33" s="59">
        <v>4555.1000000000004</v>
      </c>
      <c r="K33" s="75">
        <v>0</v>
      </c>
      <c r="L33" s="29"/>
      <c r="M33" s="37"/>
      <c r="N33" s="37"/>
      <c r="O33" s="38"/>
      <c r="P33" s="39"/>
      <c r="Q33" s="40"/>
      <c r="R33" s="39"/>
      <c r="S33" s="26"/>
      <c r="U33" s="22"/>
    </row>
    <row r="34" spans="2:21" ht="14.45" customHeight="1" x14ac:dyDescent="0.25">
      <c r="B34" s="6"/>
      <c r="C34" s="6" t="s">
        <v>95</v>
      </c>
      <c r="D34" s="8" t="s">
        <v>18</v>
      </c>
      <c r="E34" s="8" t="s">
        <v>18</v>
      </c>
      <c r="F34" s="8" t="s">
        <v>18</v>
      </c>
      <c r="G34" s="8" t="s">
        <v>18</v>
      </c>
      <c r="H34" s="8" t="s">
        <v>18</v>
      </c>
      <c r="I34" s="19">
        <v>2000</v>
      </c>
      <c r="J34" s="7">
        <v>5882.4</v>
      </c>
      <c r="K34" s="19">
        <v>0</v>
      </c>
      <c r="L34" s="7"/>
      <c r="N34" s="25"/>
      <c r="O34" s="25"/>
      <c r="P34" s="25"/>
      <c r="Q34" s="25"/>
      <c r="R34" s="25"/>
      <c r="S34" s="25"/>
    </row>
    <row r="35" spans="2:21" s="34" customFormat="1" x14ac:dyDescent="0.25">
      <c r="B35" s="27"/>
      <c r="C35" s="27" t="s">
        <v>96</v>
      </c>
      <c r="D35" s="30" t="s">
        <v>18</v>
      </c>
      <c r="E35" s="30" t="s">
        <v>18</v>
      </c>
      <c r="F35" s="30" t="s">
        <v>18</v>
      </c>
      <c r="G35" s="30" t="s">
        <v>18</v>
      </c>
      <c r="H35" s="30" t="s">
        <v>18</v>
      </c>
      <c r="I35" s="62">
        <v>3600</v>
      </c>
      <c r="J35" s="33">
        <v>0</v>
      </c>
      <c r="K35" s="33">
        <v>0</v>
      </c>
      <c r="L35" s="29"/>
      <c r="N35" s="37"/>
      <c r="O35" s="37"/>
      <c r="P35" s="37"/>
      <c r="Q35" s="37"/>
      <c r="R35" s="37"/>
      <c r="S35" s="37"/>
      <c r="U35" s="22"/>
    </row>
    <row r="36" spans="2:21" x14ac:dyDescent="0.25"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</row>
    <row r="37" spans="2:21" x14ac:dyDescent="0.25"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</row>
    <row r="38" spans="2:21" x14ac:dyDescent="0.25">
      <c r="D38" s="74"/>
      <c r="E38" s="74"/>
      <c r="F38" s="74"/>
      <c r="G38" s="74"/>
      <c r="H38" s="74"/>
      <c r="I38" s="74"/>
      <c r="J38" s="74"/>
      <c r="K38" s="74"/>
    </row>
    <row r="39" spans="2:21" x14ac:dyDescent="0.25">
      <c r="B39" s="1" t="s">
        <v>22</v>
      </c>
    </row>
    <row r="40" spans="2:21" ht="17.25" x14ac:dyDescent="0.25">
      <c r="C40" s="1" t="s">
        <v>153</v>
      </c>
    </row>
    <row r="41" spans="2:21" x14ac:dyDescent="0.25">
      <c r="C41" s="1" t="s">
        <v>154</v>
      </c>
    </row>
    <row r="42" spans="2:21" x14ac:dyDescent="0.25">
      <c r="C42" s="1" t="s">
        <v>26</v>
      </c>
    </row>
    <row r="43" spans="2:21" ht="17.25" x14ac:dyDescent="0.25">
      <c r="C43" s="1" t="s">
        <v>140</v>
      </c>
    </row>
  </sheetData>
  <mergeCells count="2">
    <mergeCell ref="B3:C3"/>
    <mergeCell ref="D3:L3"/>
  </mergeCells>
  <pageMargins left="0.70866141732283472" right="0.31496062992125984" top="0.19685039370078741" bottom="0.35433070866141736" header="0.11811023622047245" footer="0.11811023622047245"/>
  <pageSetup paperSize="8" scale="86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workbookViewId="0">
      <pane xSplit="3" ySplit="5" topLeftCell="D25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RowHeight="15" x14ac:dyDescent="0.25"/>
  <cols>
    <col min="1" max="1" width="2.28515625" customWidth="1"/>
    <col min="2" max="2" width="5" style="1" customWidth="1"/>
    <col min="3" max="3" width="28.85546875" style="1" customWidth="1"/>
    <col min="4" max="4" width="12.140625" customWidth="1"/>
    <col min="5" max="5" width="16.7109375" customWidth="1"/>
    <col min="6" max="6" width="12.140625" customWidth="1"/>
    <col min="7" max="7" width="14" customWidth="1"/>
    <col min="8" max="8" width="13.28515625" customWidth="1"/>
    <col min="9" max="9" width="22.42578125" customWidth="1"/>
    <col min="10" max="10" width="2.85546875" customWidth="1"/>
    <col min="13" max="13" width="13" customWidth="1"/>
    <col min="14" max="14" width="11.28515625" customWidth="1"/>
    <col min="15" max="17" width="13.85546875" customWidth="1"/>
    <col min="18" max="18" width="12.42578125" style="21" bestFit="1" customWidth="1"/>
  </cols>
  <sheetData>
    <row r="1" spans="2:18" ht="17.45" x14ac:dyDescent="0.3">
      <c r="B1" s="77" t="s">
        <v>208</v>
      </c>
    </row>
    <row r="2" spans="2:18" thickBot="1" x14ac:dyDescent="0.35"/>
    <row r="3" spans="2:18" s="22" customFormat="1" thickBot="1" x14ac:dyDescent="0.35">
      <c r="B3" s="82"/>
      <c r="C3" s="83"/>
      <c r="D3" s="78"/>
      <c r="E3" s="78"/>
      <c r="F3" s="78"/>
      <c r="G3" s="78"/>
      <c r="H3" s="78"/>
      <c r="I3" s="79"/>
    </row>
    <row r="4" spans="2:18" s="2" customFormat="1" ht="43.15" customHeight="1" x14ac:dyDescent="0.3">
      <c r="B4" s="24" t="s">
        <v>9</v>
      </c>
      <c r="C4" s="24" t="s">
        <v>0</v>
      </c>
      <c r="D4" s="24" t="s">
        <v>187</v>
      </c>
      <c r="E4" s="24" t="s">
        <v>189</v>
      </c>
      <c r="F4" s="24" t="s">
        <v>188</v>
      </c>
      <c r="G4" s="24" t="s">
        <v>190</v>
      </c>
      <c r="H4" s="24" t="s">
        <v>8</v>
      </c>
      <c r="I4" s="24" t="s">
        <v>102</v>
      </c>
    </row>
    <row r="5" spans="2:18" x14ac:dyDescent="0.25">
      <c r="B5" s="6"/>
      <c r="C5" s="6"/>
      <c r="D5" s="76" t="s">
        <v>198</v>
      </c>
      <c r="E5" s="76" t="s">
        <v>199</v>
      </c>
      <c r="F5" s="76" t="s">
        <v>198</v>
      </c>
      <c r="G5" s="76" t="s">
        <v>199</v>
      </c>
      <c r="H5" s="7"/>
      <c r="I5" s="7"/>
    </row>
    <row r="6" spans="2:18" ht="14.45" x14ac:dyDescent="0.3">
      <c r="B6" s="6">
        <v>18</v>
      </c>
      <c r="C6" s="6" t="s">
        <v>13</v>
      </c>
      <c r="D6" s="20">
        <v>2509</v>
      </c>
      <c r="E6" s="20">
        <f>SUM(D6/3)</f>
        <v>836.33333333333337</v>
      </c>
      <c r="F6" s="20">
        <v>35729.379999999997</v>
      </c>
      <c r="G6" s="20">
        <f>SUM(F6/5)</f>
        <v>7145.8759999999993</v>
      </c>
      <c r="H6" s="7"/>
      <c r="I6" s="7"/>
    </row>
    <row r="7" spans="2:18" s="34" customFormat="1" ht="14.45" x14ac:dyDescent="0.3">
      <c r="B7" s="27">
        <f t="shared" ref="B7:B29" si="0">SUM(B6+1)</f>
        <v>19</v>
      </c>
      <c r="C7" s="27" t="s">
        <v>27</v>
      </c>
      <c r="D7" s="64">
        <v>29488</v>
      </c>
      <c r="E7" s="64">
        <f>SUM(D7/3)</f>
        <v>9829.3333333333339</v>
      </c>
      <c r="F7" s="64">
        <v>83911.3</v>
      </c>
      <c r="G7" s="64">
        <f>SUM(F7/5)</f>
        <v>16782.260000000002</v>
      </c>
      <c r="H7" s="29"/>
      <c r="I7" s="29"/>
      <c r="R7" s="22"/>
    </row>
    <row r="8" spans="2:18" ht="100.9" x14ac:dyDescent="0.3">
      <c r="B8" s="6">
        <f t="shared" si="0"/>
        <v>20</v>
      </c>
      <c r="C8" s="6" t="s">
        <v>28</v>
      </c>
      <c r="D8" s="20">
        <v>39469</v>
      </c>
      <c r="E8" s="20">
        <f>SUM(D8/3)</f>
        <v>13156.333333333334</v>
      </c>
      <c r="F8" s="20">
        <v>40287.5</v>
      </c>
      <c r="G8" s="20">
        <f>SUM(F8/5)</f>
        <v>8057.5</v>
      </c>
      <c r="H8" s="7"/>
      <c r="I8" s="12" t="s">
        <v>210</v>
      </c>
    </row>
    <row r="9" spans="2:18" s="34" customFormat="1" ht="14.45" x14ac:dyDescent="0.3">
      <c r="B9" s="27">
        <f t="shared" si="0"/>
        <v>21</v>
      </c>
      <c r="C9" s="27" t="s">
        <v>29</v>
      </c>
      <c r="D9" s="64">
        <v>11564</v>
      </c>
      <c r="E9" s="64">
        <f>SUM(D9/3)</f>
        <v>3854.6666666666665</v>
      </c>
      <c r="F9" s="64">
        <v>29143.13</v>
      </c>
      <c r="G9" s="64">
        <f>SUM(F9/5)</f>
        <v>5828.6260000000002</v>
      </c>
      <c r="H9" s="29"/>
      <c r="I9" s="29"/>
      <c r="R9" s="22"/>
    </row>
    <row r="10" spans="2:18" ht="14.45" x14ac:dyDescent="0.3">
      <c r="B10" s="6">
        <f t="shared" si="0"/>
        <v>22</v>
      </c>
      <c r="C10" s="50" t="s">
        <v>34</v>
      </c>
      <c r="D10" s="51"/>
      <c r="E10" s="51"/>
      <c r="F10" s="51"/>
      <c r="G10" s="51"/>
      <c r="H10" s="51"/>
      <c r="I10" s="51"/>
    </row>
    <row r="11" spans="2:18" s="34" customFormat="1" ht="14.45" x14ac:dyDescent="0.3">
      <c r="B11" s="27">
        <f t="shared" si="0"/>
        <v>23</v>
      </c>
      <c r="C11" s="27" t="s">
        <v>30</v>
      </c>
      <c r="D11" s="68">
        <v>25733</v>
      </c>
      <c r="E11" s="68">
        <f>SUM(D11/3)</f>
        <v>8577.6666666666661</v>
      </c>
      <c r="F11" s="68">
        <v>37420.629999999997</v>
      </c>
      <c r="G11" s="68">
        <f>SUM(F11/5)</f>
        <v>7484.1259999999993</v>
      </c>
      <c r="H11" s="29"/>
      <c r="I11" s="29"/>
      <c r="R11" s="22"/>
    </row>
    <row r="12" spans="2:18" ht="14.45" x14ac:dyDescent="0.3">
      <c r="B12" s="6">
        <f t="shared" si="0"/>
        <v>24</v>
      </c>
      <c r="C12" s="6" t="s">
        <v>31</v>
      </c>
      <c r="D12" s="71">
        <v>47979</v>
      </c>
      <c r="E12" s="71">
        <f>SUM(D12/3)</f>
        <v>15993</v>
      </c>
      <c r="F12" s="71">
        <v>59269.38</v>
      </c>
      <c r="G12" s="71">
        <f>SUM(F12/5)</f>
        <v>11853.876</v>
      </c>
      <c r="H12" s="7"/>
      <c r="I12" s="7" t="s">
        <v>197</v>
      </c>
    </row>
    <row r="13" spans="2:18" s="34" customFormat="1" ht="43.15" x14ac:dyDescent="0.3">
      <c r="B13" s="27">
        <f t="shared" si="0"/>
        <v>25</v>
      </c>
      <c r="C13" s="27" t="s">
        <v>32</v>
      </c>
      <c r="D13" s="68">
        <v>25396</v>
      </c>
      <c r="E13" s="68">
        <f>SUM(D13/3)</f>
        <v>8465.3333333333339</v>
      </c>
      <c r="F13" s="68">
        <v>46179.38</v>
      </c>
      <c r="G13" s="68">
        <f>SUM(F13/5)</f>
        <v>9235.8760000000002</v>
      </c>
      <c r="H13" s="29"/>
      <c r="I13" s="28" t="s">
        <v>166</v>
      </c>
      <c r="R13" s="22"/>
    </row>
    <row r="14" spans="2:18" ht="14.45" x14ac:dyDescent="0.3">
      <c r="B14" s="6">
        <f t="shared" si="0"/>
        <v>26</v>
      </c>
      <c r="C14" s="6" t="s">
        <v>33</v>
      </c>
      <c r="D14" s="71">
        <v>4613</v>
      </c>
      <c r="E14" s="71">
        <f>SUM(D14/3)</f>
        <v>1537.6666666666667</v>
      </c>
      <c r="F14" s="71">
        <v>47089.63</v>
      </c>
      <c r="G14" s="71">
        <f>SUM(F14/5)</f>
        <v>9417.9259999999995</v>
      </c>
      <c r="H14" s="7"/>
      <c r="I14" s="7"/>
    </row>
    <row r="15" spans="2:18" s="34" customFormat="1" ht="14.45" x14ac:dyDescent="0.3">
      <c r="B15" s="27">
        <f t="shared" si="0"/>
        <v>27</v>
      </c>
      <c r="C15" s="43" t="s">
        <v>34</v>
      </c>
      <c r="D15" s="44"/>
      <c r="E15" s="44"/>
      <c r="F15" s="44"/>
      <c r="G15" s="44"/>
      <c r="H15" s="44"/>
      <c r="I15" s="44"/>
      <c r="R15" s="22"/>
    </row>
    <row r="16" spans="2:18" ht="14.45" x14ac:dyDescent="0.3">
      <c r="B16" s="6">
        <f t="shared" si="0"/>
        <v>28</v>
      </c>
      <c r="C16" s="6" t="s">
        <v>35</v>
      </c>
      <c r="D16" s="71">
        <v>12870</v>
      </c>
      <c r="E16" s="71">
        <f>SUM(D16/3)</f>
        <v>4290</v>
      </c>
      <c r="F16" s="71">
        <v>18315</v>
      </c>
      <c r="G16" s="71">
        <f>SUM(F16/5)</f>
        <v>3663</v>
      </c>
      <c r="H16" s="7"/>
      <c r="I16" s="7"/>
    </row>
    <row r="17" spans="2:18" s="34" customFormat="1" ht="14.45" x14ac:dyDescent="0.3">
      <c r="B17" s="27">
        <f t="shared" si="0"/>
        <v>29</v>
      </c>
      <c r="C17" s="43" t="s">
        <v>34</v>
      </c>
      <c r="D17" s="44"/>
      <c r="E17" s="44"/>
      <c r="F17" s="44"/>
      <c r="G17" s="44"/>
      <c r="H17" s="44"/>
      <c r="I17" s="44"/>
      <c r="R17" s="22"/>
    </row>
    <row r="18" spans="2:18" ht="28.9" x14ac:dyDescent="0.3">
      <c r="B18" s="6">
        <f t="shared" si="0"/>
        <v>30</v>
      </c>
      <c r="C18" s="6" t="s">
        <v>36</v>
      </c>
      <c r="D18" s="19">
        <v>70283</v>
      </c>
      <c r="E18" s="19">
        <f t="shared" ref="E18:E28" si="1">SUM(D18/3)</f>
        <v>23427.666666666668</v>
      </c>
      <c r="F18" s="19">
        <v>173200.78</v>
      </c>
      <c r="G18" s="19">
        <f t="shared" ref="G18:G28" si="2">SUM(F18/5)</f>
        <v>34640.156000000003</v>
      </c>
      <c r="H18" s="7"/>
      <c r="I18" s="12" t="s">
        <v>164</v>
      </c>
    </row>
    <row r="19" spans="2:18" s="34" customFormat="1" ht="14.45" x14ac:dyDescent="0.3">
      <c r="B19" s="27">
        <f t="shared" si="0"/>
        <v>31</v>
      </c>
      <c r="C19" s="27" t="s">
        <v>144</v>
      </c>
      <c r="D19" s="33">
        <v>24956</v>
      </c>
      <c r="E19" s="33">
        <f t="shared" si="1"/>
        <v>8318.6666666666661</v>
      </c>
      <c r="F19" s="33">
        <v>44192.5</v>
      </c>
      <c r="G19" s="33">
        <f t="shared" si="2"/>
        <v>8838.5</v>
      </c>
      <c r="H19" s="29"/>
      <c r="I19" s="29"/>
      <c r="R19" s="22"/>
    </row>
    <row r="20" spans="2:18" ht="14.45" x14ac:dyDescent="0.3">
      <c r="B20" s="6">
        <f t="shared" si="0"/>
        <v>32</v>
      </c>
      <c r="C20" s="6" t="s">
        <v>37</v>
      </c>
      <c r="D20" s="19">
        <v>16671</v>
      </c>
      <c r="E20" s="19">
        <f t="shared" si="1"/>
        <v>5557</v>
      </c>
      <c r="F20" s="19">
        <v>23656.880000000001</v>
      </c>
      <c r="G20" s="19">
        <f t="shared" si="2"/>
        <v>4731.3760000000002</v>
      </c>
      <c r="H20" s="7"/>
      <c r="I20" s="7" t="s">
        <v>196</v>
      </c>
    </row>
    <row r="21" spans="2:18" s="34" customFormat="1" ht="17.45" customHeight="1" x14ac:dyDescent="0.3">
      <c r="B21" s="27">
        <f t="shared" si="0"/>
        <v>33</v>
      </c>
      <c r="C21" s="27" t="s">
        <v>73</v>
      </c>
      <c r="D21" s="33">
        <v>3878</v>
      </c>
      <c r="E21" s="33">
        <f t="shared" si="1"/>
        <v>1292.6666666666667</v>
      </c>
      <c r="F21" s="33">
        <v>45739.38</v>
      </c>
      <c r="G21" s="33">
        <f t="shared" si="2"/>
        <v>9147.8760000000002</v>
      </c>
      <c r="H21" s="29"/>
      <c r="I21" s="29"/>
      <c r="R21" s="22"/>
    </row>
    <row r="22" spans="2:18" ht="14.45" x14ac:dyDescent="0.3">
      <c r="B22" s="6">
        <f t="shared" si="0"/>
        <v>34</v>
      </c>
      <c r="C22" s="6" t="s">
        <v>38</v>
      </c>
      <c r="D22" s="19">
        <v>37125</v>
      </c>
      <c r="E22" s="19">
        <f t="shared" si="1"/>
        <v>12375</v>
      </c>
      <c r="F22" s="19">
        <v>16225</v>
      </c>
      <c r="G22" s="19">
        <f t="shared" si="2"/>
        <v>3245</v>
      </c>
      <c r="H22" s="7"/>
      <c r="I22" s="7"/>
    </row>
    <row r="23" spans="2:18" s="34" customFormat="1" ht="14.45" x14ac:dyDescent="0.3">
      <c r="B23" s="27">
        <f t="shared" si="0"/>
        <v>35</v>
      </c>
      <c r="C23" s="27" t="s">
        <v>39</v>
      </c>
      <c r="D23" s="33">
        <v>5569</v>
      </c>
      <c r="E23" s="33">
        <f t="shared" si="1"/>
        <v>1856.3333333333333</v>
      </c>
      <c r="F23" s="33">
        <v>47808.75</v>
      </c>
      <c r="G23" s="33">
        <f t="shared" si="2"/>
        <v>9561.75</v>
      </c>
      <c r="H23" s="29"/>
      <c r="I23" s="7" t="s">
        <v>196</v>
      </c>
      <c r="R23" s="22"/>
    </row>
    <row r="24" spans="2:18" ht="14.45" x14ac:dyDescent="0.3">
      <c r="B24" s="6">
        <f t="shared" si="0"/>
        <v>36</v>
      </c>
      <c r="C24" s="6" t="s">
        <v>40</v>
      </c>
      <c r="D24" s="19">
        <v>17098</v>
      </c>
      <c r="E24" s="19">
        <f t="shared" si="1"/>
        <v>5699.333333333333</v>
      </c>
      <c r="F24" s="19">
        <v>59640.63</v>
      </c>
      <c r="G24" s="19">
        <f t="shared" si="2"/>
        <v>11928.126</v>
      </c>
      <c r="H24" s="7"/>
      <c r="I24" s="7"/>
    </row>
    <row r="25" spans="2:18" s="34" customFormat="1" ht="43.9" customHeight="1" x14ac:dyDescent="0.3">
      <c r="B25" s="27">
        <f t="shared" si="0"/>
        <v>37</v>
      </c>
      <c r="C25" s="27" t="s">
        <v>116</v>
      </c>
      <c r="D25" s="33">
        <v>9178</v>
      </c>
      <c r="E25" s="33">
        <f t="shared" si="1"/>
        <v>3059.3333333333335</v>
      </c>
      <c r="F25" s="33">
        <v>11020.63</v>
      </c>
      <c r="G25" s="33">
        <f t="shared" si="2"/>
        <v>2204.1259999999997</v>
      </c>
      <c r="H25" s="29"/>
      <c r="I25" s="28" t="s">
        <v>165</v>
      </c>
      <c r="R25" s="22"/>
    </row>
    <row r="26" spans="2:18" ht="16.149999999999999" customHeight="1" x14ac:dyDescent="0.3">
      <c r="B26" s="6">
        <f t="shared" si="0"/>
        <v>38</v>
      </c>
      <c r="C26" s="6" t="s">
        <v>128</v>
      </c>
      <c r="D26" s="19">
        <v>14266</v>
      </c>
      <c r="E26" s="19">
        <f t="shared" si="1"/>
        <v>4755.333333333333</v>
      </c>
      <c r="F26" s="19">
        <v>20301.88</v>
      </c>
      <c r="G26" s="19">
        <f t="shared" si="2"/>
        <v>4060.3760000000002</v>
      </c>
      <c r="H26" s="7"/>
      <c r="I26" s="7"/>
    </row>
    <row r="27" spans="2:18" s="34" customFormat="1" ht="14.45" x14ac:dyDescent="0.3">
      <c r="B27" s="27">
        <f t="shared" si="0"/>
        <v>39</v>
      </c>
      <c r="C27" s="27" t="s">
        <v>41</v>
      </c>
      <c r="D27" s="33">
        <v>3293</v>
      </c>
      <c r="E27" s="33">
        <f t="shared" si="1"/>
        <v>1097.6666666666667</v>
      </c>
      <c r="F27" s="33">
        <v>18761.88</v>
      </c>
      <c r="G27" s="33">
        <f t="shared" si="2"/>
        <v>3752.3760000000002</v>
      </c>
      <c r="H27" s="29"/>
      <c r="I27" s="29"/>
      <c r="R27" s="22"/>
    </row>
    <row r="28" spans="2:18" ht="14.45" x14ac:dyDescent="0.3">
      <c r="B28" s="6">
        <f t="shared" si="0"/>
        <v>40</v>
      </c>
      <c r="C28" s="6" t="s">
        <v>42</v>
      </c>
      <c r="D28" s="19">
        <v>177788</v>
      </c>
      <c r="E28" s="19">
        <f t="shared" si="1"/>
        <v>59262.666666666664</v>
      </c>
      <c r="F28" s="19">
        <v>76477.5</v>
      </c>
      <c r="G28" s="19">
        <f t="shared" si="2"/>
        <v>15295.5</v>
      </c>
      <c r="H28" s="7"/>
      <c r="I28" s="7"/>
    </row>
    <row r="29" spans="2:18" s="34" customFormat="1" ht="14.45" x14ac:dyDescent="0.3">
      <c r="B29" s="27">
        <f t="shared" si="0"/>
        <v>41</v>
      </c>
      <c r="C29" s="43" t="s">
        <v>34</v>
      </c>
      <c r="D29" s="44"/>
      <c r="E29" s="44"/>
      <c r="F29" s="44"/>
      <c r="G29" s="44"/>
      <c r="H29" s="44"/>
      <c r="I29" s="44"/>
      <c r="R29" s="22"/>
    </row>
    <row r="30" spans="2:18" ht="14.45" x14ac:dyDescent="0.3">
      <c r="B30" s="6">
        <f t="shared" ref="B30" si="3">SUM(B29+1)</f>
        <v>42</v>
      </c>
      <c r="C30" s="6" t="s">
        <v>44</v>
      </c>
      <c r="D30" s="19">
        <v>8938</v>
      </c>
      <c r="E30" s="19">
        <f>SUM(D30/3)</f>
        <v>2979.3333333333335</v>
      </c>
      <c r="F30" s="19">
        <v>85786.25</v>
      </c>
      <c r="G30" s="19">
        <f>SUM(F30/5)</f>
        <v>17157.25</v>
      </c>
      <c r="H30" s="7"/>
      <c r="I30" s="7"/>
    </row>
    <row r="31" spans="2:18" s="34" customFormat="1" ht="14.45" x14ac:dyDescent="0.3">
      <c r="B31" s="27"/>
      <c r="C31" s="27" t="s">
        <v>45</v>
      </c>
      <c r="D31" s="33">
        <v>23554</v>
      </c>
      <c r="E31" s="33">
        <f>SUM(D31/3)</f>
        <v>7851.333333333333</v>
      </c>
      <c r="F31" s="33">
        <v>155223.75</v>
      </c>
      <c r="G31" s="33">
        <f>SUM(F31/5)</f>
        <v>31044.75</v>
      </c>
      <c r="H31" s="29"/>
      <c r="I31" s="29"/>
      <c r="K31" s="37"/>
      <c r="L31" s="37"/>
      <c r="M31" s="37"/>
      <c r="N31" s="37"/>
      <c r="O31" s="37"/>
      <c r="P31" s="37"/>
      <c r="R31" s="22"/>
    </row>
    <row r="32" spans="2:18" ht="101.45" customHeight="1" x14ac:dyDescent="0.3">
      <c r="B32" s="6"/>
      <c r="C32" s="6" t="s">
        <v>46</v>
      </c>
      <c r="D32" s="19">
        <v>9034</v>
      </c>
      <c r="E32" s="19">
        <f>SUM(D32/3)</f>
        <v>3011.3333333333335</v>
      </c>
      <c r="F32" s="19">
        <v>30071.25</v>
      </c>
      <c r="G32" s="19">
        <f>SUM(F32/5)</f>
        <v>6014.25</v>
      </c>
      <c r="H32" s="12" t="s">
        <v>191</v>
      </c>
      <c r="I32" s="12" t="s">
        <v>211</v>
      </c>
      <c r="K32" s="25"/>
      <c r="L32" s="38"/>
      <c r="M32" s="60"/>
      <c r="N32" s="60"/>
      <c r="O32" s="60"/>
      <c r="P32" s="61"/>
    </row>
    <row r="33" spans="2:18" s="34" customFormat="1" ht="44.45" customHeight="1" x14ac:dyDescent="0.3">
      <c r="B33" s="27"/>
      <c r="C33" s="27" t="s">
        <v>47</v>
      </c>
      <c r="D33" s="33">
        <v>6944</v>
      </c>
      <c r="E33" s="33">
        <f>SUM(D33/3)</f>
        <v>2314.6666666666665</v>
      </c>
      <c r="F33" s="33">
        <v>16551.560000000001</v>
      </c>
      <c r="G33" s="33">
        <f>SUM(F33/5)</f>
        <v>3310.3120000000004</v>
      </c>
      <c r="H33" s="28" t="s">
        <v>179</v>
      </c>
      <c r="I33" s="29"/>
      <c r="J33" s="37"/>
      <c r="K33" s="37"/>
      <c r="L33" s="38"/>
      <c r="M33" s="39"/>
      <c r="N33" s="40"/>
      <c r="O33" s="39"/>
      <c r="P33" s="26"/>
      <c r="R33" s="22"/>
    </row>
    <row r="34" spans="2:18" ht="73.900000000000006" customHeight="1" x14ac:dyDescent="0.3">
      <c r="B34" s="6"/>
      <c r="C34" s="6" t="s">
        <v>95</v>
      </c>
      <c r="D34" s="20" t="s">
        <v>18</v>
      </c>
      <c r="E34" s="20" t="s">
        <v>18</v>
      </c>
      <c r="F34" s="20" t="s">
        <v>18</v>
      </c>
      <c r="G34" s="20" t="s">
        <v>18</v>
      </c>
      <c r="H34" s="7"/>
      <c r="I34" s="12" t="s">
        <v>103</v>
      </c>
      <c r="K34" s="25"/>
      <c r="L34" s="25"/>
      <c r="M34" s="25"/>
      <c r="N34" s="25"/>
      <c r="O34" s="25"/>
      <c r="P34" s="25"/>
    </row>
    <row r="35" spans="2:18" s="34" customFormat="1" x14ac:dyDescent="0.25">
      <c r="B35" s="27"/>
      <c r="C35" s="27" t="s">
        <v>96</v>
      </c>
      <c r="D35" s="64" t="s">
        <v>18</v>
      </c>
      <c r="E35" s="64" t="s">
        <v>18</v>
      </c>
      <c r="F35" s="64" t="s">
        <v>18</v>
      </c>
      <c r="G35" s="64" t="s">
        <v>18</v>
      </c>
      <c r="H35" s="29"/>
      <c r="I35" s="29"/>
      <c r="K35" s="37"/>
      <c r="L35" s="37"/>
      <c r="M35" s="37"/>
      <c r="N35" s="37"/>
      <c r="O35" s="37"/>
      <c r="P35" s="37"/>
      <c r="R35" s="22"/>
    </row>
    <row r="36" spans="2:18" x14ac:dyDescent="0.25">
      <c r="B36" s="6"/>
      <c r="C36" s="6"/>
      <c r="D36" s="7"/>
      <c r="E36" s="7"/>
      <c r="F36" s="7"/>
      <c r="G36" s="7"/>
      <c r="H36" s="7"/>
      <c r="I36" s="7"/>
    </row>
    <row r="37" spans="2:18" x14ac:dyDescent="0.25">
      <c r="B37" s="6"/>
      <c r="C37" s="6"/>
      <c r="D37" s="7"/>
      <c r="E37" s="7"/>
      <c r="F37" s="7"/>
      <c r="G37" s="7"/>
      <c r="H37" s="7"/>
      <c r="I37" s="7"/>
    </row>
    <row r="39" spans="2:18" x14ac:dyDescent="0.25">
      <c r="B39" s="1" t="s">
        <v>22</v>
      </c>
    </row>
    <row r="40" spans="2:18" ht="17.25" x14ac:dyDescent="0.25">
      <c r="C40" s="1" t="s">
        <v>153</v>
      </c>
    </row>
    <row r="41" spans="2:18" x14ac:dyDescent="0.25">
      <c r="C41" s="1" t="s">
        <v>154</v>
      </c>
    </row>
    <row r="42" spans="2:18" x14ac:dyDescent="0.25">
      <c r="C42" s="1" t="s">
        <v>26</v>
      </c>
    </row>
    <row r="43" spans="2:18" ht="17.25" x14ac:dyDescent="0.25">
      <c r="C43" s="1" t="s">
        <v>140</v>
      </c>
    </row>
  </sheetData>
  <mergeCells count="2">
    <mergeCell ref="B3:C3"/>
    <mergeCell ref="D3:I3"/>
  </mergeCells>
  <pageMargins left="0.70866141732283472" right="0.31496062992125984" top="0.19685039370078741" bottom="0.35433070866141736" header="0.11811023622047245" footer="0.11811023622047245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Physical attributes</vt:lpstr>
      <vt:lpstr>Use</vt:lpstr>
      <vt:lpstr>Costs</vt:lpstr>
      <vt:lpstr>Future development</vt:lpstr>
      <vt:lpstr>Costs!Print_Area</vt:lpstr>
      <vt:lpstr>'Future development'!Print_Area</vt:lpstr>
      <vt:lpstr>'Physical attributes'!Print_Area</vt:lpstr>
      <vt:lpstr>Use!Print_Area</vt:lpstr>
      <vt:lpstr>Costs!Print_Titles</vt:lpstr>
      <vt:lpstr>'Future development'!Print_Titles</vt:lpstr>
      <vt:lpstr>'Physical attributes'!Print_Titles</vt:lpstr>
      <vt:lpstr>Use!Print_Titles</vt:lpstr>
    </vt:vector>
  </TitlesOfParts>
  <Company>Leicestershire Fire &amp; Rescue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Major</dc:creator>
  <cp:lastModifiedBy>Anna Poole</cp:lastModifiedBy>
  <cp:lastPrinted>2019-01-24T11:30:35Z</cp:lastPrinted>
  <dcterms:created xsi:type="dcterms:W3CDTF">2019-01-16T12:52:10Z</dcterms:created>
  <dcterms:modified xsi:type="dcterms:W3CDTF">2019-01-29T11:04:08Z</dcterms:modified>
</cp:coreProperties>
</file>